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3445" windowHeight="14610" tabRatio="815" firstSheet="1" activeTab="1"/>
  </bookViews>
  <sheets>
    <sheet name="5" sheetId="1" r:id="rId1"/>
    <sheet name="year records" sheetId="2" r:id="rId2"/>
    <sheet name="club records" sheetId="3" r:id="rId3"/>
    <sheet name="rankings" sheetId="4" r:id="rId4"/>
  </sheets>
  <definedNames/>
  <calcPr fullCalcOnLoad="1"/>
</workbook>
</file>

<file path=xl/sharedStrings.xml><?xml version="1.0" encoding="utf-8"?>
<sst xmlns="http://schemas.openxmlformats.org/spreadsheetml/2006/main" count="1489" uniqueCount="479">
  <si>
    <t>RECORD LIST</t>
  </si>
  <si>
    <t>NAME</t>
  </si>
  <si>
    <t>Gillis Ferg.</t>
  </si>
  <si>
    <t>Rutland Clive.</t>
  </si>
  <si>
    <t>Prichard Simon.</t>
  </si>
  <si>
    <t>Leach Mark.</t>
  </si>
  <si>
    <t>Simon C.</t>
  </si>
  <si>
    <t>Doyly Geoff.</t>
  </si>
  <si>
    <t>Smith Sullivan.</t>
  </si>
  <si>
    <t>Chatfield Mark.</t>
  </si>
  <si>
    <t>Moores Neil</t>
  </si>
  <si>
    <t>Knight S.</t>
  </si>
  <si>
    <t>Shadbolt D.</t>
  </si>
  <si>
    <t>James P.</t>
  </si>
  <si>
    <t>Dixon E.</t>
  </si>
  <si>
    <t>Braggins Nigel</t>
  </si>
  <si>
    <t>Chapman S.</t>
  </si>
  <si>
    <t>Padbury John</t>
  </si>
  <si>
    <t>Hornsby R.</t>
  </si>
  <si>
    <t>Bradley S.</t>
  </si>
  <si>
    <t>McNeil K.</t>
  </si>
  <si>
    <t>Higggins S.</t>
  </si>
  <si>
    <t>Joyner Garreth.</t>
  </si>
  <si>
    <t>Wright Tim</t>
  </si>
  <si>
    <t>Simmons Jacob</t>
  </si>
  <si>
    <t>George Peter</t>
  </si>
  <si>
    <t>Thompson C.</t>
  </si>
  <si>
    <t>Reading G.</t>
  </si>
  <si>
    <t>Robinson Ian</t>
  </si>
  <si>
    <t>Tawney N.</t>
  </si>
  <si>
    <t>Derbyshire P.</t>
  </si>
  <si>
    <t>Geover A.</t>
  </si>
  <si>
    <t>McLoughlin R.</t>
  </si>
  <si>
    <t>Hendrie Bruce</t>
  </si>
  <si>
    <t>Kukainis Dennis</t>
  </si>
  <si>
    <t>Pardoe John</t>
  </si>
  <si>
    <t>Round A.</t>
  </si>
  <si>
    <t>Gibbs J.</t>
  </si>
  <si>
    <t>Coy Philip</t>
  </si>
  <si>
    <t>Leslie A.</t>
  </si>
  <si>
    <t>Tripe D.</t>
  </si>
  <si>
    <t>Horn Roger</t>
  </si>
  <si>
    <t>Brain Paul</t>
  </si>
  <si>
    <t>Salmon S.</t>
  </si>
  <si>
    <t>Varney P.</t>
  </si>
  <si>
    <t>Brain R.</t>
  </si>
  <si>
    <t>Murphy D.</t>
  </si>
  <si>
    <t>Ward D.</t>
  </si>
  <si>
    <t>Haywood R.</t>
  </si>
  <si>
    <t>Morbusch C.</t>
  </si>
  <si>
    <t>McBeen R.</t>
  </si>
  <si>
    <t>Foley R.</t>
  </si>
  <si>
    <t>Wright N.</t>
  </si>
  <si>
    <t>Shaw J.</t>
  </si>
  <si>
    <t>Fox J.</t>
  </si>
  <si>
    <t>Gilkes P.</t>
  </si>
  <si>
    <t>Vincent P.</t>
  </si>
  <si>
    <t>Danty R.</t>
  </si>
  <si>
    <t>Zwdinski K.</t>
  </si>
  <si>
    <t>Garner A.</t>
  </si>
  <si>
    <t>Ratcliffe G.</t>
  </si>
  <si>
    <t>Condry E.</t>
  </si>
  <si>
    <t>Lester S.</t>
  </si>
  <si>
    <t>Taylor S.</t>
  </si>
  <si>
    <t>Roche C.</t>
  </si>
  <si>
    <t>Leicester S.</t>
  </si>
  <si>
    <t>Russell K.</t>
  </si>
  <si>
    <t>Joynson R.</t>
  </si>
  <si>
    <t>Mestecky P.</t>
  </si>
  <si>
    <t>Cotterill G.</t>
  </si>
  <si>
    <t>Chambers T.</t>
  </si>
  <si>
    <t>Robinson T</t>
  </si>
  <si>
    <t>Devonish S.</t>
  </si>
  <si>
    <t>Bond P.</t>
  </si>
  <si>
    <t>Graham R.</t>
  </si>
  <si>
    <t>Burke S.</t>
  </si>
  <si>
    <t>Lee Ian</t>
  </si>
  <si>
    <t>Parkes L.</t>
  </si>
  <si>
    <t>Purves D.</t>
  </si>
  <si>
    <t>Taylor D.</t>
  </si>
  <si>
    <t>Padbury A.</t>
  </si>
  <si>
    <t>Nash K.</t>
  </si>
  <si>
    <t>Tester S.</t>
  </si>
  <si>
    <t>Roulstone J.</t>
  </si>
  <si>
    <t>Newell Peter</t>
  </si>
  <si>
    <t>Vincent A.</t>
  </si>
  <si>
    <t>Green R.</t>
  </si>
  <si>
    <t>Hale A.</t>
  </si>
  <si>
    <t>Rigby M.</t>
  </si>
  <si>
    <t>Byles J.</t>
  </si>
  <si>
    <t>Nash A.</t>
  </si>
  <si>
    <t>Gilkes D.</t>
  </si>
  <si>
    <t>Andrews P.</t>
  </si>
  <si>
    <t>Fox W.</t>
  </si>
  <si>
    <t>Hawse I</t>
  </si>
  <si>
    <t>Portlock A.</t>
  </si>
  <si>
    <t>Cummings B.</t>
  </si>
  <si>
    <t>Buscott S.</t>
  </si>
  <si>
    <t>Dent P.</t>
  </si>
  <si>
    <t>Malcolm C.</t>
  </si>
  <si>
    <t>Hughes R.</t>
  </si>
  <si>
    <t>Van-rees C.</t>
  </si>
  <si>
    <t>Coates B.</t>
  </si>
  <si>
    <t>Cave C.</t>
  </si>
  <si>
    <t>Lester G.</t>
  </si>
  <si>
    <t>Tridgell J.</t>
  </si>
  <si>
    <t>Hornsby D.</t>
  </si>
  <si>
    <t>Sellers R.</t>
  </si>
  <si>
    <t>Bee Matt</t>
  </si>
  <si>
    <t>Nulty Garry</t>
  </si>
  <si>
    <t>Gleave Olly</t>
  </si>
  <si>
    <t>Walter G.</t>
  </si>
  <si>
    <t>Zammit M.</t>
  </si>
  <si>
    <t>Boddington G.</t>
  </si>
  <si>
    <t>Cummins N.</t>
  </si>
  <si>
    <t>Wyatt A.</t>
  </si>
  <si>
    <t>Olubaji A.</t>
  </si>
  <si>
    <t>Lamberton G.</t>
  </si>
  <si>
    <t>Anson David</t>
  </si>
  <si>
    <t>Armstrong J.</t>
  </si>
  <si>
    <t>Anstead J.</t>
  </si>
  <si>
    <t>Rutland C.</t>
  </si>
  <si>
    <t>Hendrie B.</t>
  </si>
  <si>
    <t>Padbury J.</t>
  </si>
  <si>
    <t>Boss T.</t>
  </si>
  <si>
    <t>Kukainis D.</t>
  </si>
  <si>
    <t>Sullivan G.</t>
  </si>
  <si>
    <t>Richards D.</t>
  </si>
  <si>
    <t>Coy P.</t>
  </si>
  <si>
    <t>Prichard G.</t>
  </si>
  <si>
    <t>Pritchard Simon</t>
  </si>
  <si>
    <t>Ratcliffe P.</t>
  </si>
  <si>
    <t>Smith G.</t>
  </si>
  <si>
    <t>Hutton A.</t>
  </si>
  <si>
    <t>Taylor C.</t>
  </si>
  <si>
    <t>Horn R.</t>
  </si>
  <si>
    <t>Braggins N.</t>
  </si>
  <si>
    <t>Watts R.</t>
  </si>
  <si>
    <t>Brice A.</t>
  </si>
  <si>
    <t>Andrew S.</t>
  </si>
  <si>
    <t>Griffiths D.</t>
  </si>
  <si>
    <t>Drayton B.</t>
  </si>
  <si>
    <t>Haddrell R</t>
  </si>
  <si>
    <t>Rodway D.</t>
  </si>
  <si>
    <t>Beesley A.</t>
  </si>
  <si>
    <t>Hastie R.</t>
  </si>
  <si>
    <t>Grieveson Peter</t>
  </si>
  <si>
    <t>Green R</t>
  </si>
  <si>
    <t>Tilbury G.</t>
  </si>
  <si>
    <t>Zammett N.</t>
  </si>
  <si>
    <t>Humphris P.</t>
  </si>
  <si>
    <t>Petruso T.</t>
  </si>
  <si>
    <t>Neale J.</t>
  </si>
  <si>
    <t>Manley B.</t>
  </si>
  <si>
    <t>Mallett P.</t>
  </si>
  <si>
    <t>Frape Niel</t>
  </si>
  <si>
    <t>Randall D.</t>
  </si>
  <si>
    <t>Pritchard G.</t>
  </si>
  <si>
    <t>Kukanis D.</t>
  </si>
  <si>
    <t>Taylor Richard</t>
  </si>
  <si>
    <t>R Hadrell</t>
  </si>
  <si>
    <t>Petruso Tony</t>
  </si>
  <si>
    <t>Wells Hector</t>
  </si>
  <si>
    <t>Bartlett A.</t>
  </si>
  <si>
    <t>Olubaji Abdul</t>
  </si>
  <si>
    <t>Dale M.</t>
  </si>
  <si>
    <t>Dixon R.</t>
  </si>
  <si>
    <t>Evens C.</t>
  </si>
  <si>
    <t>Bevis P.</t>
  </si>
  <si>
    <t>Bartlett Andy</t>
  </si>
  <si>
    <t>Wright Tr</t>
  </si>
  <si>
    <t>Hendry Bruce</t>
  </si>
  <si>
    <t>Tipping J.</t>
  </si>
  <si>
    <t>Bevis Philip</t>
  </si>
  <si>
    <t>Macey G.</t>
  </si>
  <si>
    <t>Andrews R.</t>
  </si>
  <si>
    <t>Curtis A.</t>
  </si>
  <si>
    <t>Shaw K.</t>
  </si>
  <si>
    <t>Tawney S.</t>
  </si>
  <si>
    <t>Smith CJ.</t>
  </si>
  <si>
    <t>Whitworth K</t>
  </si>
  <si>
    <t>Buzzard M.</t>
  </si>
  <si>
    <t>Dixon C.</t>
  </si>
  <si>
    <t>Warboys J.</t>
  </si>
  <si>
    <t>Broadhurst T.</t>
  </si>
  <si>
    <t>Lears V.</t>
  </si>
  <si>
    <t>Wood C.</t>
  </si>
  <si>
    <t>Dixon L.</t>
  </si>
  <si>
    <t>Bartholomew D</t>
  </si>
  <si>
    <t>Farmer J.</t>
  </si>
  <si>
    <t>Vincent J.</t>
  </si>
  <si>
    <t>Kukainis K.</t>
  </si>
  <si>
    <t>Gleave Claire</t>
  </si>
  <si>
    <t>Ansell L.</t>
  </si>
  <si>
    <t>Kukainis Deb</t>
  </si>
  <si>
    <t>Mestecky E.</t>
  </si>
  <si>
    <t>Kelly C.</t>
  </si>
  <si>
    <t>Coughlin A.</t>
  </si>
  <si>
    <t>Woodcock T.</t>
  </si>
  <si>
    <t>Anstead G.</t>
  </si>
  <si>
    <t>Dudley C.</t>
  </si>
  <si>
    <t>Symonds C.B.</t>
  </si>
  <si>
    <t>Allen G.</t>
  </si>
  <si>
    <t>Dixon Julie</t>
  </si>
  <si>
    <t>Bartlett Michelle</t>
  </si>
  <si>
    <t>Smith Sa.</t>
  </si>
  <si>
    <t>Kukanis K.</t>
  </si>
  <si>
    <t>Edgington Caroline</t>
  </si>
  <si>
    <t>Manley R..</t>
  </si>
  <si>
    <t>Vincent C.</t>
  </si>
  <si>
    <t>Manley R.</t>
  </si>
  <si>
    <t>Cox Sarah</t>
  </si>
  <si>
    <t>Horne Kylie</t>
  </si>
  <si>
    <t>Smith Sandra</t>
  </si>
  <si>
    <t>Marshall Judy</t>
  </si>
  <si>
    <t>5 MILES</t>
  </si>
  <si>
    <t>AGE CAT</t>
  </si>
  <si>
    <t>M/S</t>
  </si>
  <si>
    <t>M/20</t>
  </si>
  <si>
    <t>M20</t>
  </si>
  <si>
    <t>M40</t>
  </si>
  <si>
    <t>M45</t>
  </si>
  <si>
    <t>M50</t>
  </si>
  <si>
    <t>M55</t>
  </si>
  <si>
    <t>M60</t>
  </si>
  <si>
    <t>M65</t>
  </si>
  <si>
    <t>W/S</t>
  </si>
  <si>
    <t>W35</t>
  </si>
  <si>
    <t>W40</t>
  </si>
  <si>
    <t>W45</t>
  </si>
  <si>
    <t>W50</t>
  </si>
  <si>
    <t>W55</t>
  </si>
  <si>
    <t>W60</t>
  </si>
  <si>
    <t>DATE</t>
  </si>
  <si>
    <t>Oct 93</t>
  </si>
  <si>
    <t xml:space="preserve"> 23/08/1996</t>
  </si>
  <si>
    <t>VENUE</t>
  </si>
  <si>
    <t>YPH 5</t>
  </si>
  <si>
    <t>Banbury</t>
  </si>
  <si>
    <t>Blisworth</t>
  </si>
  <si>
    <t>Hanney</t>
  </si>
  <si>
    <t>Fox Four Fringford</t>
  </si>
  <si>
    <t>Headington</t>
  </si>
  <si>
    <t>Didcot 5</t>
  </si>
  <si>
    <t>Rockingham</t>
  </si>
  <si>
    <t xml:space="preserve">Banbury </t>
  </si>
  <si>
    <t>Coventry</t>
  </si>
  <si>
    <t>Wolverton</t>
  </si>
  <si>
    <t>Harborough</t>
  </si>
  <si>
    <t>Banbury 5</t>
  </si>
  <si>
    <t>TIME</t>
  </si>
  <si>
    <t xml:space="preserve"> min</t>
  </si>
  <si>
    <t xml:space="preserve"> sec</t>
  </si>
  <si>
    <t>PACE</t>
  </si>
  <si>
    <t>min</t>
  </si>
  <si>
    <t>WORLD BEST 2006</t>
  </si>
  <si>
    <t>sec</t>
  </si>
  <si>
    <t>Pritchard Glyn</t>
  </si>
  <si>
    <t>Hanney 5</t>
  </si>
  <si>
    <t>Corby</t>
  </si>
  <si>
    <t>6 MILES</t>
  </si>
  <si>
    <t>Pritchard Simon.</t>
  </si>
  <si>
    <t>Biegel Rebecca</t>
  </si>
  <si>
    <t>Hook Norton</t>
  </si>
  <si>
    <t>Daventry</t>
  </si>
  <si>
    <t>Rugby</t>
  </si>
  <si>
    <t>Wright Tim.</t>
  </si>
  <si>
    <t>Prichard Simon</t>
  </si>
  <si>
    <t>Frape Neil</t>
  </si>
  <si>
    <t>Smith Geoff.</t>
  </si>
  <si>
    <t>Prichard Glyn.</t>
  </si>
  <si>
    <t>Hallam Amanda</t>
  </si>
  <si>
    <t>Feb 2000</t>
  </si>
  <si>
    <t>Bourton on the Water</t>
  </si>
  <si>
    <t>Silverstone</t>
  </si>
  <si>
    <t>Eynsham</t>
  </si>
  <si>
    <t>Don Sullivan</t>
  </si>
  <si>
    <t>Gloucester</t>
  </si>
  <si>
    <t>Perivale</t>
  </si>
  <si>
    <t>Milton Keynes</t>
  </si>
  <si>
    <t>Bourton-on-the-Water</t>
  </si>
  <si>
    <t>Abingdon</t>
  </si>
  <si>
    <t>Prichard Glyn</t>
  </si>
  <si>
    <t>Smith Geoff</t>
  </si>
  <si>
    <t>Witney</t>
  </si>
  <si>
    <t>Hendrie Bruce.</t>
  </si>
  <si>
    <t>PRITCHARD, Simon</t>
  </si>
  <si>
    <t>Pritchard Glyn.</t>
  </si>
  <si>
    <t>Andrews Ros.</t>
  </si>
  <si>
    <t>Shaw Kim.</t>
  </si>
  <si>
    <t>Smith Sandra.</t>
  </si>
  <si>
    <t>10 MILES</t>
  </si>
  <si>
    <t>Worthing</t>
  </si>
  <si>
    <t>Maidenhead</t>
  </si>
  <si>
    <t>PRITCHARD, Glyn</t>
  </si>
  <si>
    <t>Great North Run</t>
  </si>
  <si>
    <t>Wokingham</t>
  </si>
  <si>
    <t>White Horse</t>
  </si>
  <si>
    <t>Stroud</t>
  </si>
  <si>
    <t>Reading</t>
  </si>
  <si>
    <t>Bath</t>
  </si>
  <si>
    <t>Stratford</t>
  </si>
  <si>
    <t>Kenty Daniela</t>
  </si>
  <si>
    <t>Shaw Kim</t>
  </si>
  <si>
    <t>North Staffs</t>
  </si>
  <si>
    <t>Hereford</t>
  </si>
  <si>
    <t>Finchley</t>
  </si>
  <si>
    <t>MARATHON</t>
  </si>
  <si>
    <t>Roston to Morcambe</t>
  </si>
  <si>
    <t>London</t>
  </si>
  <si>
    <t>Marathon</t>
  </si>
  <si>
    <t>hr</t>
  </si>
  <si>
    <t>5 miles</t>
  </si>
  <si>
    <t>Thomas Richard</t>
  </si>
  <si>
    <t>Weston 5</t>
  </si>
  <si>
    <t>Rebecca Biegel</t>
  </si>
  <si>
    <t>Dorman Lewis</t>
  </si>
  <si>
    <t>Glithers luke</t>
  </si>
  <si>
    <t>Smith Keith</t>
  </si>
  <si>
    <t>Harrison Warren</t>
  </si>
  <si>
    <t>Pull Becky</t>
  </si>
  <si>
    <t>W20</t>
  </si>
  <si>
    <t>10K</t>
  </si>
  <si>
    <t>marathon</t>
  </si>
  <si>
    <t>PREVIOUS BEST</t>
  </si>
  <si>
    <t>new record</t>
  </si>
  <si>
    <t>Eynsham 10k</t>
  </si>
  <si>
    <t>Wallis Niel</t>
  </si>
  <si>
    <t>Bourton</t>
  </si>
  <si>
    <t>Clarke Kerry</t>
  </si>
  <si>
    <t>Brighton</t>
  </si>
  <si>
    <t>Biegel Tom</t>
  </si>
  <si>
    <t>Cooke Garreth</t>
  </si>
  <si>
    <t>chicken run</t>
  </si>
  <si>
    <t>Duffy Patricia</t>
  </si>
  <si>
    <t>Ansell Lisa</t>
  </si>
  <si>
    <t>Ball Emma</t>
  </si>
  <si>
    <t>FRAPE, Neil</t>
  </si>
  <si>
    <t>Offord Tom</t>
  </si>
  <si>
    <t>Bradley Caitlin</t>
  </si>
  <si>
    <t>Vincent Philip</t>
  </si>
  <si>
    <t>SENIOR</t>
  </si>
  <si>
    <t>V40</t>
  </si>
  <si>
    <t>V45</t>
  </si>
  <si>
    <t>Gillis Ferg</t>
  </si>
  <si>
    <t>YPH5</t>
  </si>
  <si>
    <t>Rutland Clive</t>
  </si>
  <si>
    <t>V50</t>
  </si>
  <si>
    <t>V55</t>
  </si>
  <si>
    <t>V60</t>
  </si>
  <si>
    <t>V65</t>
  </si>
  <si>
    <t>0h50m25s</t>
  </si>
  <si>
    <t>0h57m35s</t>
  </si>
  <si>
    <t>1h0m16s</t>
  </si>
  <si>
    <t>1h3m23s</t>
  </si>
  <si>
    <t>1h4m18s</t>
  </si>
  <si>
    <t>1h9m29s</t>
  </si>
  <si>
    <t>1h23m02s</t>
  </si>
  <si>
    <t>1h33m53s</t>
  </si>
  <si>
    <t>1h32m20s</t>
  </si>
  <si>
    <t>1h39m49s</t>
  </si>
  <si>
    <t>1h45m15s</t>
  </si>
  <si>
    <t>1h39m41s</t>
  </si>
  <si>
    <t>2h11m44s</t>
  </si>
  <si>
    <t>1h44m48s</t>
  </si>
  <si>
    <t>2h09m47s</t>
  </si>
  <si>
    <t>2h13m50s</t>
  </si>
  <si>
    <t>2h16m42s</t>
  </si>
  <si>
    <t>no record</t>
  </si>
  <si>
    <t>2h28m16s</t>
  </si>
  <si>
    <t>2h52m15s</t>
  </si>
  <si>
    <t>2h56m24s</t>
  </si>
  <si>
    <t>2h56m48s</t>
  </si>
  <si>
    <t>3h3m57s</t>
  </si>
  <si>
    <t>Senior</t>
  </si>
  <si>
    <t>Andrews Ros</t>
  </si>
  <si>
    <t>29m16s</t>
  </si>
  <si>
    <t>31m02s</t>
  </si>
  <si>
    <t>32m05s</t>
  </si>
  <si>
    <t>36m23s</t>
  </si>
  <si>
    <t>45m03s</t>
  </si>
  <si>
    <t>43m0s</t>
  </si>
  <si>
    <t>36m16s</t>
  </si>
  <si>
    <t>38m32s</t>
  </si>
  <si>
    <t>39m32s</t>
  </si>
  <si>
    <t>53m0s</t>
  </si>
  <si>
    <t>54m09s</t>
  </si>
  <si>
    <t>52m22s</t>
  </si>
  <si>
    <t>1h03m0s</t>
  </si>
  <si>
    <t>1h5m35s</t>
  </si>
  <si>
    <t>12h08m24s</t>
  </si>
  <si>
    <t>1h25m32s</t>
  </si>
  <si>
    <t>1h9m54s</t>
  </si>
  <si>
    <t>1h12m41s</t>
  </si>
  <si>
    <t>1h19m16s</t>
  </si>
  <si>
    <t>1h20m52s</t>
  </si>
  <si>
    <t>1h30m32s</t>
  </si>
  <si>
    <t>1h40m32s</t>
  </si>
  <si>
    <t>Smith Sulivan.</t>
  </si>
  <si>
    <t>1h26m30s</t>
  </si>
  <si>
    <t>1h26m24s</t>
  </si>
  <si>
    <t>1h27m37s</t>
  </si>
  <si>
    <t>15 Mile</t>
  </si>
  <si>
    <t>1h41m46s</t>
  </si>
  <si>
    <t>1h45m44s</t>
  </si>
  <si>
    <t>2h0m21s</t>
  </si>
  <si>
    <t>20 Mile</t>
  </si>
  <si>
    <t>3h25m0s</t>
  </si>
  <si>
    <t>3h17m50s</t>
  </si>
  <si>
    <t>Allen Gaynor.</t>
  </si>
  <si>
    <t>Bartlett, Michelle</t>
  </si>
  <si>
    <t>Half Marathon</t>
  </si>
  <si>
    <t>5 Miles</t>
  </si>
  <si>
    <t>10 Miles</t>
  </si>
  <si>
    <t>10 Mile</t>
  </si>
  <si>
    <t>26m0s</t>
  </si>
  <si>
    <t>30m35s</t>
  </si>
  <si>
    <t>32m25s</t>
  </si>
  <si>
    <t>31m30s</t>
  </si>
  <si>
    <t>34m48s</t>
  </si>
  <si>
    <t>35m47s</t>
  </si>
  <si>
    <t>37m16s</t>
  </si>
  <si>
    <t>38m20s</t>
  </si>
  <si>
    <t>40m36s</t>
  </si>
  <si>
    <t>45m28s</t>
  </si>
  <si>
    <t>Banbury Harriers Men Club Road Records</t>
  </si>
  <si>
    <t>Banbury Harriers Women Club Road Records</t>
  </si>
  <si>
    <t>45m01s</t>
  </si>
  <si>
    <t>Road rankings 2012/13</t>
  </si>
  <si>
    <t>2h49m36s</t>
  </si>
  <si>
    <t>Ashby20</t>
  </si>
  <si>
    <t>4h0m14s</t>
  </si>
  <si>
    <t>23m58s</t>
  </si>
  <si>
    <t>29m36s</t>
  </si>
  <si>
    <t>1h24m24s</t>
  </si>
  <si>
    <t>A.P.20</t>
  </si>
  <si>
    <t>2h28m30s</t>
  </si>
  <si>
    <t>3h13m21s</t>
  </si>
  <si>
    <t>Bedford</t>
  </si>
  <si>
    <t>32m21s</t>
  </si>
  <si>
    <t>35m23s</t>
  </si>
  <si>
    <t>36m12s</t>
  </si>
  <si>
    <t>38m18s</t>
  </si>
  <si>
    <t>39m49s</t>
  </si>
  <si>
    <t>41m45s</t>
  </si>
  <si>
    <t>37m11s</t>
  </si>
  <si>
    <t>41m14s</t>
  </si>
  <si>
    <t>39m20s</t>
  </si>
  <si>
    <t>46m 15s</t>
  </si>
  <si>
    <t>Goodwin Clare</t>
  </si>
  <si>
    <t>McCraw Tim</t>
  </si>
  <si>
    <t>McMillan Connie</t>
  </si>
  <si>
    <t>Goodwin Claire</t>
  </si>
  <si>
    <t>litchfield</t>
  </si>
  <si>
    <t>F20</t>
  </si>
  <si>
    <t>weedon</t>
  </si>
  <si>
    <t>Princess Risborough</t>
  </si>
  <si>
    <t>Hooky 6</t>
  </si>
  <si>
    <t>Buehling Leanne</t>
  </si>
  <si>
    <t>Longworth</t>
  </si>
  <si>
    <t>3h15m19s</t>
  </si>
  <si>
    <t>28m32s</t>
  </si>
  <si>
    <t>35m35s</t>
  </si>
  <si>
    <t>43m40s</t>
  </si>
  <si>
    <t>1h18m03s</t>
  </si>
  <si>
    <t>2012/13 club road records</t>
  </si>
  <si>
    <t>5MILES</t>
  </si>
  <si>
    <t>6MILES</t>
  </si>
  <si>
    <t>Beigel Thomas</t>
  </si>
  <si>
    <t>Kelling Ros</t>
  </si>
  <si>
    <t>Wilby Garth</t>
  </si>
  <si>
    <t>Forbs Niel</t>
  </si>
  <si>
    <t>Thompson William</t>
  </si>
  <si>
    <t>33m 11s</t>
  </si>
  <si>
    <t>Armstrong Jean</t>
  </si>
  <si>
    <t>6 miles</t>
  </si>
  <si>
    <t>10 mile</t>
  </si>
  <si>
    <t>half marathon</t>
  </si>
  <si>
    <t>01st November 2012  to October 20th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</si>
</sst>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  <numFmt numFmtId="166" formatCode="[$-809]dd\ mmmm\ yyyy"/>
    <numFmt numFmtId="167" formatCode="[$-F800]dddd\,\ mmmm\ dd\,\ yyyy"/>
    <numFmt numFmtId="168" formatCode="dd/mm/yyyy;@"/>
    <numFmt numFmtId="169" formatCode="[$-F400]h:mm:ss\ AM/PM"/>
    <numFmt numFmtId="170" formatCode="m:ss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name val="Calibri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5" fontId="6" fillId="0" borderId="11" xfId="5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49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5" fontId="49" fillId="0" borderId="0" xfId="0" applyNumberFormat="1" applyFont="1" applyAlignment="1">
      <alignment horizontal="center"/>
    </xf>
    <xf numFmtId="168" fontId="49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zoomScalePageLayoutView="0" workbookViewId="0" topLeftCell="A175">
      <selection activeCell="A225" sqref="A225"/>
      <selection activeCell="P188" sqref="P188"/>
    </sheetView>
  </sheetViews>
  <sheetFormatPr defaultColWidth="9.6640625" defaultRowHeight="15"/>
  <cols>
    <col min="1" max="1" width="15.6640625" style="1" customWidth="1"/>
    <col min="2" max="2" width="9.6640625" style="1" customWidth="1"/>
    <col min="3" max="3" width="9.6640625" style="45" customWidth="1"/>
    <col min="4" max="4" width="16.6640625" style="1" customWidth="1"/>
    <col min="5" max="5" width="2.6640625" style="1" customWidth="1"/>
    <col min="6" max="7" width="3.6640625" style="1" customWidth="1"/>
    <col min="8" max="8" width="2.6640625" style="1" customWidth="1"/>
    <col min="9" max="9" width="5.6640625" style="1" customWidth="1"/>
    <col min="10" max="10" width="2.6640625" style="1" customWidth="1"/>
    <col min="11" max="11" width="5.6640625" style="1" customWidth="1"/>
    <col min="12" max="12" width="2.6640625" style="1" customWidth="1"/>
    <col min="13" max="14" width="4.6640625" style="1" customWidth="1"/>
    <col min="15" max="15" width="9.6640625" style="1" customWidth="1"/>
    <col min="16" max="16384" width="9.6640625" style="1" customWidth="1"/>
  </cols>
  <sheetData>
    <row r="1" spans="1:10" ht="15.75">
      <c r="A1" s="2" t="s">
        <v>0</v>
      </c>
      <c r="B1" s="2" t="s">
        <v>215</v>
      </c>
      <c r="C1" s="46"/>
      <c r="D1" s="3"/>
      <c r="E1" s="3"/>
      <c r="F1" s="3"/>
      <c r="G1" s="3"/>
      <c r="H1" s="3"/>
      <c r="I1" s="3"/>
      <c r="J1" s="3"/>
    </row>
    <row r="2" ht="15">
      <c r="K2" s="4" t="s">
        <v>255</v>
      </c>
    </row>
    <row r="3" spans="6:14" ht="15">
      <c r="F3" s="4" t="s">
        <v>250</v>
      </c>
      <c r="I3" s="4" t="s">
        <v>253</v>
      </c>
      <c r="M3" s="4" t="s">
        <v>251</v>
      </c>
      <c r="N3" s="4" t="s">
        <v>256</v>
      </c>
    </row>
    <row r="4" spans="1:9" ht="15">
      <c r="A4" s="4" t="s">
        <v>1</v>
      </c>
      <c r="B4" s="4" t="s">
        <v>216</v>
      </c>
      <c r="C4" s="13" t="s">
        <v>233</v>
      </c>
      <c r="D4" s="4" t="s">
        <v>236</v>
      </c>
      <c r="E4" s="4"/>
      <c r="F4" s="4" t="s">
        <v>251</v>
      </c>
      <c r="G4" s="4" t="s">
        <v>252</v>
      </c>
      <c r="I4" s="4" t="s">
        <v>254</v>
      </c>
    </row>
    <row r="6" spans="1:14" ht="15">
      <c r="A6" s="3" t="s">
        <v>2</v>
      </c>
      <c r="B6" s="3" t="s">
        <v>217</v>
      </c>
      <c r="C6" s="46">
        <v>28952</v>
      </c>
      <c r="D6" s="3" t="s">
        <v>237</v>
      </c>
      <c r="E6" s="3"/>
      <c r="F6" s="3">
        <v>23</v>
      </c>
      <c r="G6" s="3">
        <v>58</v>
      </c>
      <c r="H6" s="3"/>
      <c r="I6" s="5">
        <f aca="true" t="shared" si="0" ref="I6:I72">(G6*0.016667+F6)/5</f>
        <v>4.7933372</v>
      </c>
      <c r="J6" s="3"/>
      <c r="K6" s="6">
        <f aca="true" t="shared" si="1" ref="K6:K71">(+M6+N6*0.016667)/(G6*0.016667+F6)*100</f>
        <v>89.01247339744845</v>
      </c>
      <c r="L6" s="6"/>
      <c r="M6" s="3">
        <v>21</v>
      </c>
      <c r="N6" s="3">
        <v>20</v>
      </c>
    </row>
    <row r="7" spans="1:14" ht="15">
      <c r="A7" s="4" t="s">
        <v>3</v>
      </c>
      <c r="B7" s="3" t="s">
        <v>217</v>
      </c>
      <c r="C7" s="13">
        <v>29849</v>
      </c>
      <c r="D7" s="3" t="s">
        <v>238</v>
      </c>
      <c r="E7" s="3"/>
      <c r="F7" s="4">
        <v>25</v>
      </c>
      <c r="G7" s="4">
        <v>25</v>
      </c>
      <c r="I7" s="5">
        <f t="shared" si="0"/>
        <v>5.083335</v>
      </c>
      <c r="J7" s="3"/>
      <c r="K7" s="6">
        <f t="shared" si="1"/>
        <v>83.9344249395328</v>
      </c>
      <c r="L7" s="6"/>
      <c r="M7" s="3">
        <v>21</v>
      </c>
      <c r="N7" s="3">
        <v>20</v>
      </c>
    </row>
    <row r="8" spans="1:14" ht="15">
      <c r="A8" s="3" t="s">
        <v>4</v>
      </c>
      <c r="B8" s="3" t="s">
        <v>217</v>
      </c>
      <c r="C8" s="46">
        <v>35659</v>
      </c>
      <c r="D8" s="3" t="s">
        <v>239</v>
      </c>
      <c r="E8" s="3"/>
      <c r="F8" s="3">
        <v>25</v>
      </c>
      <c r="G8" s="3">
        <v>35</v>
      </c>
      <c r="H8" s="3"/>
      <c r="I8" s="5">
        <f t="shared" si="0"/>
        <v>5.116669</v>
      </c>
      <c r="J8" s="3"/>
      <c r="K8" s="6">
        <f t="shared" si="1"/>
        <v>83.38761018154584</v>
      </c>
      <c r="L8" s="6"/>
      <c r="M8" s="3">
        <v>21</v>
      </c>
      <c r="N8" s="3">
        <v>20</v>
      </c>
    </row>
    <row r="9" spans="1:14" ht="15">
      <c r="A9" s="3" t="s">
        <v>5</v>
      </c>
      <c r="B9" s="3" t="s">
        <v>217</v>
      </c>
      <c r="C9" s="46">
        <v>31958</v>
      </c>
      <c r="D9" s="3" t="s">
        <v>238</v>
      </c>
      <c r="E9" s="3"/>
      <c r="F9" s="3">
        <v>25</v>
      </c>
      <c r="G9" s="3">
        <v>52</v>
      </c>
      <c r="H9" s="3"/>
      <c r="I9" s="5">
        <f t="shared" si="0"/>
        <v>5.1733367999999995</v>
      </c>
      <c r="J9" s="3"/>
      <c r="K9" s="6">
        <f t="shared" si="1"/>
        <v>82.47419731110489</v>
      </c>
      <c r="L9" s="6"/>
      <c r="M9" s="3">
        <v>21</v>
      </c>
      <c r="N9" s="3">
        <v>20</v>
      </c>
    </row>
    <row r="10" spans="1:14" ht="15">
      <c r="A10" s="3" t="s">
        <v>6</v>
      </c>
      <c r="B10" s="3" t="s">
        <v>217</v>
      </c>
      <c r="C10" s="47" t="s">
        <v>234</v>
      </c>
      <c r="D10" s="3" t="s">
        <v>240</v>
      </c>
      <c r="E10" s="3"/>
      <c r="F10" s="3">
        <v>25</v>
      </c>
      <c r="G10" s="3">
        <v>55</v>
      </c>
      <c r="H10" s="3"/>
      <c r="I10" s="5">
        <f t="shared" si="0"/>
        <v>5.183337</v>
      </c>
      <c r="J10" s="3"/>
      <c r="K10" s="6">
        <f t="shared" si="1"/>
        <v>82.31508003434853</v>
      </c>
      <c r="L10" s="6"/>
      <c r="M10" s="3">
        <v>21</v>
      </c>
      <c r="N10" s="3">
        <v>20</v>
      </c>
    </row>
    <row r="11" spans="1:14" ht="15">
      <c r="A11" s="4" t="s">
        <v>7</v>
      </c>
      <c r="B11" s="3" t="s">
        <v>217</v>
      </c>
      <c r="C11" s="13">
        <v>1984</v>
      </c>
      <c r="D11" s="3" t="s">
        <v>238</v>
      </c>
      <c r="E11" s="3"/>
      <c r="F11" s="4">
        <v>26</v>
      </c>
      <c r="G11" s="4">
        <v>4</v>
      </c>
      <c r="I11" s="5">
        <f t="shared" si="0"/>
        <v>5.2133336</v>
      </c>
      <c r="J11" s="3"/>
      <c r="K11" s="6">
        <f t="shared" si="1"/>
        <v>81.8414536142479</v>
      </c>
      <c r="L11" s="6"/>
      <c r="M11" s="3">
        <v>21</v>
      </c>
      <c r="N11" s="3">
        <v>20</v>
      </c>
    </row>
    <row r="12" spans="1:14" ht="15">
      <c r="A12" s="3" t="s">
        <v>8</v>
      </c>
      <c r="B12" s="3" t="s">
        <v>217</v>
      </c>
      <c r="C12" s="46">
        <v>35991</v>
      </c>
      <c r="D12" s="3" t="s">
        <v>241</v>
      </c>
      <c r="E12" s="3"/>
      <c r="F12" s="3">
        <v>26</v>
      </c>
      <c r="G12" s="3">
        <v>8</v>
      </c>
      <c r="H12" s="3"/>
      <c r="I12" s="5">
        <f t="shared" si="0"/>
        <v>5.2266672</v>
      </c>
      <c r="J12" s="3"/>
      <c r="K12" s="6">
        <f t="shared" si="1"/>
        <v>81.63267024156427</v>
      </c>
      <c r="L12" s="6"/>
      <c r="M12" s="3">
        <v>21</v>
      </c>
      <c r="N12" s="3">
        <v>20</v>
      </c>
    </row>
    <row r="13" spans="1:14" ht="15">
      <c r="A13" s="4" t="s">
        <v>9</v>
      </c>
      <c r="B13" s="3" t="s">
        <v>217</v>
      </c>
      <c r="C13" s="13">
        <v>32686</v>
      </c>
      <c r="D13" s="3" t="s">
        <v>238</v>
      </c>
      <c r="E13" s="3"/>
      <c r="F13" s="4">
        <v>26</v>
      </c>
      <c r="G13" s="4">
        <v>17</v>
      </c>
      <c r="I13" s="5">
        <f t="shared" si="0"/>
        <v>5.256667800000001</v>
      </c>
      <c r="J13" s="3"/>
      <c r="K13" s="6">
        <f t="shared" si="1"/>
        <v>81.16678021768847</v>
      </c>
      <c r="L13" s="6"/>
      <c r="M13" s="3">
        <v>21</v>
      </c>
      <c r="N13" s="3">
        <v>20</v>
      </c>
    </row>
    <row r="14" spans="1:14" ht="15">
      <c r="A14" s="4" t="s">
        <v>10</v>
      </c>
      <c r="B14" s="3" t="s">
        <v>217</v>
      </c>
      <c r="C14" s="13">
        <v>29849</v>
      </c>
      <c r="D14" s="3" t="s">
        <v>238</v>
      </c>
      <c r="E14" s="3"/>
      <c r="F14" s="4">
        <v>26</v>
      </c>
      <c r="G14" s="4">
        <v>20</v>
      </c>
      <c r="I14" s="5">
        <f t="shared" si="0"/>
        <v>5.266668</v>
      </c>
      <c r="J14" s="3"/>
      <c r="K14" s="6">
        <f t="shared" si="1"/>
        <v>81.01266303476885</v>
      </c>
      <c r="L14" s="6"/>
      <c r="M14" s="3">
        <v>21</v>
      </c>
      <c r="N14" s="3">
        <v>20</v>
      </c>
    </row>
    <row r="15" spans="1:14" ht="15">
      <c r="A15" s="3" t="s">
        <v>11</v>
      </c>
      <c r="B15" s="3" t="s">
        <v>217</v>
      </c>
      <c r="C15" s="46">
        <v>35626</v>
      </c>
      <c r="D15" s="3" t="s">
        <v>241</v>
      </c>
      <c r="E15" s="3"/>
      <c r="F15" s="3">
        <v>26</v>
      </c>
      <c r="G15" s="3">
        <v>23</v>
      </c>
      <c r="H15" s="3"/>
      <c r="I15" s="5">
        <f t="shared" si="0"/>
        <v>5.2766682000000005</v>
      </c>
      <c r="J15" s="3"/>
      <c r="K15" s="6">
        <f t="shared" si="1"/>
        <v>80.85913000934946</v>
      </c>
      <c r="L15" s="6"/>
      <c r="M15" s="3">
        <v>21</v>
      </c>
      <c r="N15" s="3">
        <v>20</v>
      </c>
    </row>
    <row r="16" spans="1:14" ht="15">
      <c r="A16" s="3" t="s">
        <v>12</v>
      </c>
      <c r="B16" s="1" t="s">
        <v>217</v>
      </c>
      <c r="C16" s="46">
        <v>31958</v>
      </c>
      <c r="D16" s="3" t="s">
        <v>238</v>
      </c>
      <c r="E16" s="3"/>
      <c r="F16" s="3">
        <v>26</v>
      </c>
      <c r="G16" s="3">
        <v>27</v>
      </c>
      <c r="H16" s="3"/>
      <c r="I16" s="5">
        <f t="shared" si="0"/>
        <v>5.290001800000001</v>
      </c>
      <c r="J16" s="3"/>
      <c r="K16" s="6">
        <f t="shared" si="1"/>
        <v>80.6553222722911</v>
      </c>
      <c r="L16" s="6"/>
      <c r="M16" s="3">
        <v>21</v>
      </c>
      <c r="N16" s="3">
        <v>20</v>
      </c>
    </row>
    <row r="17" spans="1:14" ht="15">
      <c r="A17" s="4" t="s">
        <v>13</v>
      </c>
      <c r="B17" s="3" t="s">
        <v>217</v>
      </c>
      <c r="C17" s="13">
        <v>32686</v>
      </c>
      <c r="D17" s="3" t="s">
        <v>238</v>
      </c>
      <c r="E17" s="3"/>
      <c r="F17" s="4">
        <v>26</v>
      </c>
      <c r="G17" s="4">
        <v>30</v>
      </c>
      <c r="I17" s="5">
        <f t="shared" si="0"/>
        <v>5.300002</v>
      </c>
      <c r="J17" s="3"/>
      <c r="K17" s="6">
        <f t="shared" si="1"/>
        <v>80.50313943277757</v>
      </c>
      <c r="L17" s="6"/>
      <c r="M17" s="3">
        <v>21</v>
      </c>
      <c r="N17" s="3">
        <v>20</v>
      </c>
    </row>
    <row r="18" spans="1:14" ht="15">
      <c r="A18" s="3" t="s">
        <v>14</v>
      </c>
      <c r="B18" s="3" t="s">
        <v>217</v>
      </c>
      <c r="C18" s="46">
        <v>36079</v>
      </c>
      <c r="D18" s="3" t="s">
        <v>240</v>
      </c>
      <c r="E18" s="3"/>
      <c r="F18" s="3">
        <v>26</v>
      </c>
      <c r="G18" s="3">
        <v>31</v>
      </c>
      <c r="H18" s="3"/>
      <c r="I18" s="5">
        <f t="shared" si="0"/>
        <v>5.3033354</v>
      </c>
      <c r="J18" s="3"/>
      <c r="K18" s="6">
        <f t="shared" si="1"/>
        <v>80.45253935853273</v>
      </c>
      <c r="L18" s="6"/>
      <c r="M18" s="3">
        <v>21</v>
      </c>
      <c r="N18" s="3">
        <v>20</v>
      </c>
    </row>
    <row r="19" spans="1:14" ht="15">
      <c r="A19" s="3" t="s">
        <v>15</v>
      </c>
      <c r="B19" s="3" t="s">
        <v>217</v>
      </c>
      <c r="C19" s="47">
        <v>31594</v>
      </c>
      <c r="D19" s="3" t="s">
        <v>238</v>
      </c>
      <c r="E19" s="3"/>
      <c r="F19" s="3">
        <v>26</v>
      </c>
      <c r="G19" s="3">
        <v>37</v>
      </c>
      <c r="H19" s="3"/>
      <c r="I19" s="5">
        <f t="shared" si="0"/>
        <v>5.323335800000001</v>
      </c>
      <c r="J19" s="3"/>
      <c r="K19" s="6">
        <f t="shared" si="1"/>
        <v>80.15026968616182</v>
      </c>
      <c r="L19" s="6"/>
      <c r="M19" s="3">
        <v>21</v>
      </c>
      <c r="N19" s="3">
        <v>20</v>
      </c>
    </row>
    <row r="20" spans="1:14" ht="15">
      <c r="A20" s="3" t="s">
        <v>16</v>
      </c>
      <c r="B20" s="3" t="s">
        <v>217</v>
      </c>
      <c r="C20" s="46">
        <v>35598</v>
      </c>
      <c r="D20" s="3" t="s">
        <v>238</v>
      </c>
      <c r="E20" s="3"/>
      <c r="F20" s="3">
        <v>26</v>
      </c>
      <c r="G20" s="3">
        <v>38</v>
      </c>
      <c r="H20" s="3"/>
      <c r="I20" s="5">
        <f t="shared" si="0"/>
        <v>5.3266691999999995</v>
      </c>
      <c r="J20" s="3"/>
      <c r="K20" s="6">
        <f t="shared" si="1"/>
        <v>80.10011209256245</v>
      </c>
      <c r="L20" s="6"/>
      <c r="M20" s="3">
        <v>21</v>
      </c>
      <c r="N20" s="3">
        <v>20</v>
      </c>
    </row>
    <row r="21" spans="1:14" ht="15">
      <c r="A21" s="4" t="s">
        <v>17</v>
      </c>
      <c r="B21" s="3" t="s">
        <v>217</v>
      </c>
      <c r="C21" s="13">
        <v>29849</v>
      </c>
      <c r="D21" s="3" t="s">
        <v>238</v>
      </c>
      <c r="E21" s="3"/>
      <c r="F21" s="4">
        <v>26</v>
      </c>
      <c r="G21" s="4">
        <v>48</v>
      </c>
      <c r="I21" s="5">
        <f t="shared" si="0"/>
        <v>5.3600031999999995</v>
      </c>
      <c r="J21" s="3"/>
      <c r="K21" s="6">
        <f t="shared" si="1"/>
        <v>79.6019674018105</v>
      </c>
      <c r="L21" s="6"/>
      <c r="M21" s="3">
        <v>21</v>
      </c>
      <c r="N21" s="3">
        <v>20</v>
      </c>
    </row>
    <row r="22" spans="1:14" ht="15">
      <c r="A22" s="3" t="s">
        <v>18</v>
      </c>
      <c r="B22" s="3" t="s">
        <v>217</v>
      </c>
      <c r="C22" s="46">
        <v>35962</v>
      </c>
      <c r="D22" s="3" t="s">
        <v>238</v>
      </c>
      <c r="E22" s="3"/>
      <c r="F22" s="3">
        <v>26</v>
      </c>
      <c r="G22" s="3">
        <v>52</v>
      </c>
      <c r="H22" s="3"/>
      <c r="I22" s="5">
        <f t="shared" si="0"/>
        <v>5.3733368</v>
      </c>
      <c r="J22" s="3"/>
      <c r="K22" s="6">
        <f t="shared" si="1"/>
        <v>79.40444008646546</v>
      </c>
      <c r="L22" s="6"/>
      <c r="M22" s="3">
        <v>21</v>
      </c>
      <c r="N22" s="3">
        <v>20</v>
      </c>
    </row>
    <row r="23" spans="1:14" ht="15">
      <c r="A23" s="3" t="s">
        <v>19</v>
      </c>
      <c r="B23" s="3" t="s">
        <v>217</v>
      </c>
      <c r="C23" s="46">
        <v>33923</v>
      </c>
      <c r="D23" s="3" t="s">
        <v>240</v>
      </c>
      <c r="E23" s="3"/>
      <c r="F23" s="3">
        <v>26</v>
      </c>
      <c r="G23" s="3">
        <v>55</v>
      </c>
      <c r="H23" s="3"/>
      <c r="I23" s="5">
        <f t="shared" si="0"/>
        <v>5.383337</v>
      </c>
      <c r="J23" s="3"/>
      <c r="K23" s="6">
        <f t="shared" si="1"/>
        <v>79.25693672902142</v>
      </c>
      <c r="L23" s="6"/>
      <c r="M23" s="3">
        <v>21</v>
      </c>
      <c r="N23" s="3">
        <v>20</v>
      </c>
    </row>
    <row r="24" spans="1:14" ht="15">
      <c r="A24" s="4" t="s">
        <v>20</v>
      </c>
      <c r="B24" s="3" t="s">
        <v>217</v>
      </c>
      <c r="C24" s="13">
        <v>31230</v>
      </c>
      <c r="D24" s="3" t="s">
        <v>238</v>
      </c>
      <c r="E24" s="3"/>
      <c r="F24" s="4">
        <v>26</v>
      </c>
      <c r="G24" s="4">
        <v>57</v>
      </c>
      <c r="I24" s="5">
        <f t="shared" si="0"/>
        <v>5.390003800000001</v>
      </c>
      <c r="J24" s="3"/>
      <c r="K24" s="6">
        <f t="shared" si="1"/>
        <v>79.15890523119855</v>
      </c>
      <c r="L24" s="6"/>
      <c r="M24" s="3">
        <v>21</v>
      </c>
      <c r="N24" s="3">
        <v>20</v>
      </c>
    </row>
    <row r="25" spans="1:14" ht="15">
      <c r="A25" s="4" t="s">
        <v>21</v>
      </c>
      <c r="B25" s="3" t="s">
        <v>217</v>
      </c>
      <c r="C25" s="13">
        <v>32322</v>
      </c>
      <c r="D25" s="3" t="s">
        <v>238</v>
      </c>
      <c r="E25" s="3"/>
      <c r="F25" s="4">
        <v>27</v>
      </c>
      <c r="G25" s="4">
        <v>1</v>
      </c>
      <c r="I25" s="5">
        <f t="shared" si="0"/>
        <v>5.4033334</v>
      </c>
      <c r="J25" s="3"/>
      <c r="K25" s="6">
        <f t="shared" si="1"/>
        <v>78.9636264162415</v>
      </c>
      <c r="L25" s="6"/>
      <c r="M25" s="3">
        <v>21</v>
      </c>
      <c r="N25" s="3">
        <v>20</v>
      </c>
    </row>
    <row r="26" spans="1:14" ht="15">
      <c r="A26" s="3" t="s">
        <v>22</v>
      </c>
      <c r="B26" s="3" t="s">
        <v>217</v>
      </c>
      <c r="C26" s="46">
        <v>33830</v>
      </c>
      <c r="D26" s="3" t="s">
        <v>239</v>
      </c>
      <c r="E26" s="3"/>
      <c r="F26" s="3">
        <v>27</v>
      </c>
      <c r="G26" s="3">
        <v>14</v>
      </c>
      <c r="H26" s="3"/>
      <c r="I26" s="5">
        <f t="shared" si="0"/>
        <v>5.4466676</v>
      </c>
      <c r="J26" s="3"/>
      <c r="K26" s="6">
        <f t="shared" si="1"/>
        <v>78.33538437337356</v>
      </c>
      <c r="L26" s="6"/>
      <c r="M26" s="3">
        <v>21</v>
      </c>
      <c r="N26" s="3">
        <v>20</v>
      </c>
    </row>
    <row r="27" spans="1:14" ht="15">
      <c r="A27" s="4" t="s">
        <v>23</v>
      </c>
      <c r="B27" s="1" t="s">
        <v>217</v>
      </c>
      <c r="C27" s="14">
        <v>39245</v>
      </c>
      <c r="D27" s="1" t="s">
        <v>238</v>
      </c>
      <c r="F27" s="1">
        <v>27</v>
      </c>
      <c r="G27" s="1">
        <v>22</v>
      </c>
      <c r="I27" s="5">
        <f t="shared" si="0"/>
        <v>5.4733348</v>
      </c>
      <c r="J27" s="3"/>
      <c r="K27" s="6">
        <f t="shared" si="1"/>
        <v>77.95371845332758</v>
      </c>
      <c r="L27" s="6"/>
      <c r="M27" s="3">
        <v>21</v>
      </c>
      <c r="N27" s="3">
        <v>20</v>
      </c>
    </row>
    <row r="28" spans="1:14" ht="15">
      <c r="A28" s="1" t="s">
        <v>24</v>
      </c>
      <c r="B28" s="1" t="s">
        <v>218</v>
      </c>
      <c r="C28" s="14">
        <v>39973</v>
      </c>
      <c r="D28" s="1" t="s">
        <v>238</v>
      </c>
      <c r="F28" s="1">
        <v>27</v>
      </c>
      <c r="G28" s="1">
        <v>26</v>
      </c>
      <c r="I28" s="5">
        <f t="shared" si="0"/>
        <v>5.4866684</v>
      </c>
      <c r="J28" s="3"/>
      <c r="K28" s="6">
        <f t="shared" si="1"/>
        <v>77.7642767694873</v>
      </c>
      <c r="L28" s="6"/>
      <c r="M28" s="3">
        <v>21</v>
      </c>
      <c r="N28" s="3">
        <v>20</v>
      </c>
    </row>
    <row r="29" spans="1:14" ht="15">
      <c r="A29" s="3" t="s">
        <v>25</v>
      </c>
      <c r="B29" s="3" t="s">
        <v>217</v>
      </c>
      <c r="C29" s="46">
        <v>36719</v>
      </c>
      <c r="D29" s="3" t="s">
        <v>241</v>
      </c>
      <c r="E29" s="3"/>
      <c r="F29" s="3">
        <v>27</v>
      </c>
      <c r="G29" s="3">
        <v>27</v>
      </c>
      <c r="H29" s="3"/>
      <c r="I29" s="5">
        <f t="shared" si="0"/>
        <v>5.4900018</v>
      </c>
      <c r="J29" s="3"/>
      <c r="K29" s="6">
        <f t="shared" si="1"/>
        <v>77.71706012919704</v>
      </c>
      <c r="L29" s="6"/>
      <c r="M29" s="3">
        <v>21</v>
      </c>
      <c r="N29" s="3">
        <v>20</v>
      </c>
    </row>
    <row r="30" spans="1:14" ht="15">
      <c r="A30" s="1" t="s">
        <v>26</v>
      </c>
      <c r="B30" s="3" t="s">
        <v>217</v>
      </c>
      <c r="C30" s="13">
        <v>33050</v>
      </c>
      <c r="D30" s="3" t="s">
        <v>238</v>
      </c>
      <c r="E30" s="3"/>
      <c r="F30" s="4">
        <v>27</v>
      </c>
      <c r="G30" s="4">
        <v>29</v>
      </c>
      <c r="I30" s="5">
        <f t="shared" si="0"/>
        <v>5.4966686000000005</v>
      </c>
      <c r="J30" s="3"/>
      <c r="K30" s="6">
        <f t="shared" si="1"/>
        <v>77.62279865298774</v>
      </c>
      <c r="L30" s="6"/>
      <c r="M30" s="3">
        <v>21</v>
      </c>
      <c r="N30" s="3">
        <v>20</v>
      </c>
    </row>
    <row r="31" spans="1:14" ht="15">
      <c r="A31" s="4" t="s">
        <v>27</v>
      </c>
      <c r="B31" s="3" t="s">
        <v>217</v>
      </c>
      <c r="C31" s="13">
        <v>29849</v>
      </c>
      <c r="D31" s="3" t="s">
        <v>238</v>
      </c>
      <c r="E31" s="3"/>
      <c r="F31" s="4">
        <v>27</v>
      </c>
      <c r="G31" s="4">
        <v>31</v>
      </c>
      <c r="I31" s="5">
        <f t="shared" si="0"/>
        <v>5.5033354</v>
      </c>
      <c r="J31" s="3"/>
      <c r="K31" s="6">
        <f t="shared" si="1"/>
        <v>77.5287655555211</v>
      </c>
      <c r="L31" s="6"/>
      <c r="M31" s="3">
        <v>21</v>
      </c>
      <c r="N31" s="3">
        <v>20</v>
      </c>
    </row>
    <row r="32" spans="1:14" ht="15">
      <c r="A32" s="3" t="s">
        <v>28</v>
      </c>
      <c r="B32" s="3" t="s">
        <v>219</v>
      </c>
      <c r="C32" s="46">
        <v>31958</v>
      </c>
      <c r="D32" s="3" t="s">
        <v>238</v>
      </c>
      <c r="E32" s="3"/>
      <c r="F32" s="3">
        <v>27</v>
      </c>
      <c r="G32" s="3">
        <v>33</v>
      </c>
      <c r="H32" s="3"/>
      <c r="I32" s="5">
        <f t="shared" si="0"/>
        <v>5.510002200000001</v>
      </c>
      <c r="J32" s="3"/>
      <c r="K32" s="6">
        <f t="shared" si="1"/>
        <v>77.43496000781995</v>
      </c>
      <c r="L32" s="6"/>
      <c r="M32" s="3">
        <v>21</v>
      </c>
      <c r="N32" s="3">
        <v>20</v>
      </c>
    </row>
    <row r="33" spans="1:14" ht="15">
      <c r="A33" s="11" t="s">
        <v>338</v>
      </c>
      <c r="B33" s="12" t="s">
        <v>217</v>
      </c>
      <c r="C33" s="45">
        <v>41072</v>
      </c>
      <c r="D33" s="1" t="s">
        <v>238</v>
      </c>
      <c r="F33" s="11">
        <v>27</v>
      </c>
      <c r="G33" s="11">
        <v>41</v>
      </c>
      <c r="I33" s="18">
        <f t="shared" si="0"/>
        <v>5.5366694</v>
      </c>
      <c r="J33" s="3"/>
      <c r="K33" s="6">
        <f>(+M33+N33*0.016667)/(G33*0.016667+F33)*100</f>
        <v>77.0619968748721</v>
      </c>
      <c r="L33" s="6"/>
      <c r="M33" s="3">
        <v>21</v>
      </c>
      <c r="N33" s="3">
        <v>20</v>
      </c>
    </row>
    <row r="34" spans="1:14" ht="15">
      <c r="A34" s="4" t="s">
        <v>29</v>
      </c>
      <c r="B34" s="3" t="s">
        <v>217</v>
      </c>
      <c r="C34" s="13">
        <v>31230</v>
      </c>
      <c r="D34" s="3" t="s">
        <v>238</v>
      </c>
      <c r="E34" s="3"/>
      <c r="F34" s="4">
        <v>27</v>
      </c>
      <c r="G34" s="4">
        <v>49</v>
      </c>
      <c r="I34" s="5">
        <f t="shared" si="0"/>
        <v>5.5633366</v>
      </c>
      <c r="J34" s="3"/>
      <c r="K34" s="6">
        <f t="shared" si="1"/>
        <v>76.69260925179324</v>
      </c>
      <c r="L34" s="6"/>
      <c r="M34" s="3">
        <v>21</v>
      </c>
      <c r="N34" s="3">
        <v>20</v>
      </c>
    </row>
    <row r="35" spans="1:14" ht="15">
      <c r="A35" s="4" t="s">
        <v>30</v>
      </c>
      <c r="B35" s="3" t="s">
        <v>217</v>
      </c>
      <c r="C35" s="13">
        <v>31230</v>
      </c>
      <c r="D35" s="3" t="s">
        <v>238</v>
      </c>
      <c r="E35" s="3"/>
      <c r="F35" s="4">
        <v>27</v>
      </c>
      <c r="G35" s="4">
        <v>57</v>
      </c>
      <c r="I35" s="5">
        <f t="shared" si="0"/>
        <v>5.5900038</v>
      </c>
      <c r="J35" s="3"/>
      <c r="K35" s="6">
        <f t="shared" si="1"/>
        <v>76.32674596750721</v>
      </c>
      <c r="L35" s="6"/>
      <c r="M35" s="3">
        <v>21</v>
      </c>
      <c r="N35" s="3">
        <v>20</v>
      </c>
    </row>
    <row r="36" spans="1:14" ht="15">
      <c r="A36" s="4" t="s">
        <v>31</v>
      </c>
      <c r="B36" s="3" t="s">
        <v>217</v>
      </c>
      <c r="C36" s="13">
        <v>31230</v>
      </c>
      <c r="D36" s="3" t="s">
        <v>238</v>
      </c>
      <c r="E36" s="3"/>
      <c r="F36" s="4">
        <v>28</v>
      </c>
      <c r="G36" s="4">
        <v>1</v>
      </c>
      <c r="I36" s="5">
        <f t="shared" si="0"/>
        <v>5.6033334</v>
      </c>
      <c r="J36" s="3"/>
      <c r="K36" s="6">
        <f t="shared" si="1"/>
        <v>76.14517458482838</v>
      </c>
      <c r="L36" s="6"/>
      <c r="M36" s="3">
        <v>21</v>
      </c>
      <c r="N36" s="3">
        <v>20</v>
      </c>
    </row>
    <row r="37" spans="1:14" ht="15">
      <c r="A37" s="3" t="s">
        <v>32</v>
      </c>
      <c r="B37" s="3" t="s">
        <v>217</v>
      </c>
      <c r="C37" s="46">
        <v>31958</v>
      </c>
      <c r="D37" s="3" t="s">
        <v>238</v>
      </c>
      <c r="E37" s="3"/>
      <c r="F37" s="3">
        <v>28</v>
      </c>
      <c r="G37" s="3">
        <v>2</v>
      </c>
      <c r="H37" s="3"/>
      <c r="I37" s="5">
        <f t="shared" si="0"/>
        <v>5.6066668</v>
      </c>
      <c r="J37" s="3"/>
      <c r="K37" s="6">
        <f t="shared" si="1"/>
        <v>76.09990306540064</v>
      </c>
      <c r="L37" s="6"/>
      <c r="M37" s="3">
        <v>21</v>
      </c>
      <c r="N37" s="3">
        <v>20</v>
      </c>
    </row>
    <row r="38" spans="1:14" ht="15">
      <c r="A38" s="4" t="s">
        <v>33</v>
      </c>
      <c r="B38" s="3" t="s">
        <v>217</v>
      </c>
      <c r="C38" s="13">
        <v>33050</v>
      </c>
      <c r="D38" s="3" t="s">
        <v>238</v>
      </c>
      <c r="E38" s="3"/>
      <c r="F38" s="4">
        <v>28</v>
      </c>
      <c r="G38" s="4">
        <v>11</v>
      </c>
      <c r="I38" s="5">
        <f t="shared" si="0"/>
        <v>5.6366674</v>
      </c>
      <c r="J38" s="3"/>
      <c r="K38" s="6">
        <f t="shared" si="1"/>
        <v>75.69486892201587</v>
      </c>
      <c r="L38" s="6"/>
      <c r="M38" s="3">
        <v>21</v>
      </c>
      <c r="N38" s="3">
        <v>20</v>
      </c>
    </row>
    <row r="39" spans="1:14" ht="15">
      <c r="A39" s="3" t="s">
        <v>34</v>
      </c>
      <c r="B39" s="3" t="s">
        <v>217</v>
      </c>
      <c r="C39" s="46">
        <v>31594</v>
      </c>
      <c r="D39" s="3" t="s">
        <v>238</v>
      </c>
      <c r="E39" s="3"/>
      <c r="F39" s="3">
        <v>28</v>
      </c>
      <c r="G39" s="3">
        <v>11</v>
      </c>
      <c r="H39" s="3"/>
      <c r="I39" s="5">
        <f t="shared" si="0"/>
        <v>5.6366674</v>
      </c>
      <c r="J39" s="3"/>
      <c r="K39" s="6">
        <f t="shared" si="1"/>
        <v>75.69486892201587</v>
      </c>
      <c r="L39" s="6"/>
      <c r="M39" s="3">
        <v>21</v>
      </c>
      <c r="N39" s="3">
        <v>20</v>
      </c>
    </row>
    <row r="40" spans="1:14" ht="15">
      <c r="A40" s="3" t="s">
        <v>35</v>
      </c>
      <c r="B40" s="3" t="s">
        <v>217</v>
      </c>
      <c r="C40" s="46">
        <v>31958</v>
      </c>
      <c r="D40" s="3" t="s">
        <v>238</v>
      </c>
      <c r="E40" s="3"/>
      <c r="F40" s="3">
        <v>28</v>
      </c>
      <c r="G40" s="3">
        <v>12</v>
      </c>
      <c r="H40" s="3"/>
      <c r="I40" s="5">
        <f t="shared" si="0"/>
        <v>5.6400008</v>
      </c>
      <c r="J40" s="3"/>
      <c r="K40" s="6">
        <f t="shared" si="1"/>
        <v>75.65013111345658</v>
      </c>
      <c r="L40" s="6"/>
      <c r="M40" s="3">
        <v>21</v>
      </c>
      <c r="N40" s="3">
        <v>20</v>
      </c>
    </row>
    <row r="41" spans="1:14" ht="15">
      <c r="A41" s="3" t="s">
        <v>36</v>
      </c>
      <c r="B41" s="3" t="s">
        <v>217</v>
      </c>
      <c r="C41" s="46">
        <v>31594</v>
      </c>
      <c r="D41" s="3" t="s">
        <v>238</v>
      </c>
      <c r="E41" s="3"/>
      <c r="F41" s="3">
        <v>28</v>
      </c>
      <c r="G41" s="3">
        <v>17</v>
      </c>
      <c r="H41" s="3"/>
      <c r="I41" s="5">
        <f t="shared" si="0"/>
        <v>5.6566678</v>
      </c>
      <c r="J41" s="3"/>
      <c r="K41" s="6">
        <f t="shared" si="1"/>
        <v>75.42723297274058</v>
      </c>
      <c r="L41" s="6"/>
      <c r="M41" s="3">
        <v>21</v>
      </c>
      <c r="N41" s="3">
        <v>20</v>
      </c>
    </row>
    <row r="42" spans="1:14" ht="15">
      <c r="A42" s="4" t="s">
        <v>37</v>
      </c>
      <c r="B42" s="3" t="s">
        <v>217</v>
      </c>
      <c r="C42" s="13">
        <v>32686</v>
      </c>
      <c r="D42" s="3" t="s">
        <v>238</v>
      </c>
      <c r="E42" s="3"/>
      <c r="F42" s="4">
        <v>28</v>
      </c>
      <c r="G42" s="4">
        <v>20</v>
      </c>
      <c r="I42" s="5">
        <f t="shared" si="0"/>
        <v>5.666668</v>
      </c>
      <c r="J42" s="3"/>
      <c r="K42" s="6">
        <f t="shared" si="1"/>
        <v>75.29412346020624</v>
      </c>
      <c r="L42" s="6"/>
      <c r="M42" s="3">
        <v>21</v>
      </c>
      <c r="N42" s="3">
        <v>20</v>
      </c>
    </row>
    <row r="43" spans="1:14" ht="15">
      <c r="A43" s="3" t="s">
        <v>38</v>
      </c>
      <c r="B43" s="3" t="s">
        <v>217</v>
      </c>
      <c r="C43" s="46">
        <v>32686</v>
      </c>
      <c r="D43" s="3" t="s">
        <v>238</v>
      </c>
      <c r="E43" s="3"/>
      <c r="F43" s="3">
        <v>28</v>
      </c>
      <c r="G43" s="3">
        <v>23</v>
      </c>
      <c r="H43" s="3"/>
      <c r="I43" s="5">
        <f t="shared" si="0"/>
        <v>5.6766682</v>
      </c>
      <c r="J43" s="3"/>
      <c r="K43" s="6">
        <f t="shared" si="1"/>
        <v>75.16148292760883</v>
      </c>
      <c r="L43" s="6"/>
      <c r="M43" s="3">
        <v>21</v>
      </c>
      <c r="N43" s="3">
        <v>20</v>
      </c>
    </row>
    <row r="44" spans="1:14" ht="15">
      <c r="A44" s="4" t="s">
        <v>39</v>
      </c>
      <c r="B44" s="3" t="s">
        <v>217</v>
      </c>
      <c r="C44" s="13">
        <v>1984</v>
      </c>
      <c r="D44" s="3" t="s">
        <v>238</v>
      </c>
      <c r="E44" s="3"/>
      <c r="F44" s="4">
        <v>28</v>
      </c>
      <c r="G44" s="4">
        <v>27</v>
      </c>
      <c r="I44" s="5">
        <f t="shared" si="0"/>
        <v>5.6900018</v>
      </c>
      <c r="J44" s="3"/>
      <c r="K44" s="6">
        <f t="shared" si="1"/>
        <v>74.98535413468585</v>
      </c>
      <c r="L44" s="6"/>
      <c r="M44" s="3">
        <v>21</v>
      </c>
      <c r="N44" s="3">
        <v>20</v>
      </c>
    </row>
    <row r="45" spans="1:14" ht="15">
      <c r="A45" s="3" t="s">
        <v>40</v>
      </c>
      <c r="B45" s="3" t="s">
        <v>217</v>
      </c>
      <c r="C45" s="46">
        <v>34142</v>
      </c>
      <c r="D45" s="3" t="s">
        <v>238</v>
      </c>
      <c r="E45" s="3"/>
      <c r="F45" s="3">
        <v>28</v>
      </c>
      <c r="G45" s="3">
        <v>31</v>
      </c>
      <c r="H45" s="3"/>
      <c r="I45" s="5">
        <f t="shared" si="0"/>
        <v>5.7033354</v>
      </c>
      <c r="J45" s="3"/>
      <c r="K45" s="6">
        <f t="shared" si="1"/>
        <v>74.81004887070117</v>
      </c>
      <c r="L45" s="6"/>
      <c r="M45" s="3">
        <v>21</v>
      </c>
      <c r="N45" s="3">
        <v>20</v>
      </c>
    </row>
    <row r="46" spans="1:14" ht="15">
      <c r="A46" s="3" t="s">
        <v>41</v>
      </c>
      <c r="B46" s="3" t="s">
        <v>217</v>
      </c>
      <c r="C46" s="46">
        <v>31594</v>
      </c>
      <c r="D46" s="3" t="s">
        <v>238</v>
      </c>
      <c r="E46" s="3"/>
      <c r="F46" s="3">
        <v>28</v>
      </c>
      <c r="G46" s="3">
        <v>36</v>
      </c>
      <c r="H46" s="3"/>
      <c r="I46" s="5">
        <f t="shared" si="0"/>
        <v>5.7200024</v>
      </c>
      <c r="J46" s="3"/>
      <c r="K46" s="6">
        <f t="shared" si="1"/>
        <v>74.59206660472731</v>
      </c>
      <c r="L46" s="6"/>
      <c r="M46" s="3">
        <v>21</v>
      </c>
      <c r="N46" s="3">
        <v>20</v>
      </c>
    </row>
    <row r="47" spans="1:14" ht="15">
      <c r="A47" s="3" t="s">
        <v>42</v>
      </c>
      <c r="B47" s="3" t="s">
        <v>219</v>
      </c>
      <c r="C47" s="46">
        <v>31958</v>
      </c>
      <c r="D47" s="3" t="s">
        <v>238</v>
      </c>
      <c r="E47" s="3"/>
      <c r="F47" s="3">
        <v>28</v>
      </c>
      <c r="G47" s="3">
        <v>39</v>
      </c>
      <c r="H47" s="3"/>
      <c r="I47" s="5">
        <f t="shared" si="0"/>
        <v>5.730002600000001</v>
      </c>
      <c r="J47" s="3"/>
      <c r="K47" s="6">
        <f t="shared" si="1"/>
        <v>74.46188593352471</v>
      </c>
      <c r="L47" s="6"/>
      <c r="M47" s="3">
        <v>21</v>
      </c>
      <c r="N47" s="3">
        <v>20</v>
      </c>
    </row>
    <row r="48" spans="1:14" ht="15">
      <c r="A48" s="1" t="s">
        <v>43</v>
      </c>
      <c r="B48" s="1" t="s">
        <v>217</v>
      </c>
      <c r="C48" s="14">
        <v>37061</v>
      </c>
      <c r="D48" s="1" t="s">
        <v>238</v>
      </c>
      <c r="F48" s="1">
        <v>28</v>
      </c>
      <c r="G48" s="1">
        <v>39</v>
      </c>
      <c r="I48" s="5">
        <f t="shared" si="0"/>
        <v>5.730002600000001</v>
      </c>
      <c r="J48" s="3"/>
      <c r="K48" s="6">
        <f t="shared" si="1"/>
        <v>74.46188593352471</v>
      </c>
      <c r="L48" s="6"/>
      <c r="M48" s="3">
        <v>21</v>
      </c>
      <c r="N48" s="3">
        <v>20</v>
      </c>
    </row>
    <row r="49" spans="1:14" ht="15">
      <c r="A49" s="1" t="s">
        <v>44</v>
      </c>
      <c r="B49" s="3" t="s">
        <v>217</v>
      </c>
      <c r="C49" s="13">
        <v>33050</v>
      </c>
      <c r="D49" s="3" t="s">
        <v>238</v>
      </c>
      <c r="E49" s="3"/>
      <c r="F49" s="4">
        <v>28</v>
      </c>
      <c r="G49" s="4">
        <v>45</v>
      </c>
      <c r="I49" s="5">
        <f t="shared" si="0"/>
        <v>5.750003</v>
      </c>
      <c r="J49" s="3"/>
      <c r="K49" s="6">
        <f t="shared" si="1"/>
        <v>74.20288302458276</v>
      </c>
      <c r="L49" s="6"/>
      <c r="M49" s="3">
        <v>21</v>
      </c>
      <c r="N49" s="3">
        <v>20</v>
      </c>
    </row>
    <row r="50" spans="1:14" ht="15">
      <c r="A50" s="1" t="s">
        <v>45</v>
      </c>
      <c r="B50" s="1" t="s">
        <v>217</v>
      </c>
      <c r="C50" s="14">
        <v>37061</v>
      </c>
      <c r="D50" s="1" t="s">
        <v>238</v>
      </c>
      <c r="F50" s="1">
        <v>28</v>
      </c>
      <c r="G50" s="1">
        <v>52</v>
      </c>
      <c r="I50" s="5">
        <f t="shared" si="0"/>
        <v>5.7733368</v>
      </c>
      <c r="J50" s="3"/>
      <c r="K50" s="6">
        <f t="shared" si="1"/>
        <v>73.9029810282331</v>
      </c>
      <c r="L50" s="6"/>
      <c r="M50" s="3">
        <v>21</v>
      </c>
      <c r="N50" s="3">
        <v>20</v>
      </c>
    </row>
    <row r="51" spans="1:14" ht="15">
      <c r="A51" s="1" t="s">
        <v>46</v>
      </c>
      <c r="B51" s="3" t="s">
        <v>217</v>
      </c>
      <c r="C51" s="46">
        <v>31958</v>
      </c>
      <c r="D51" s="3" t="s">
        <v>238</v>
      </c>
      <c r="E51" s="3"/>
      <c r="F51" s="1">
        <v>28</v>
      </c>
      <c r="G51" s="1">
        <v>55</v>
      </c>
      <c r="I51" s="5">
        <f t="shared" si="0"/>
        <v>5.783337</v>
      </c>
      <c r="J51" s="3"/>
      <c r="K51" s="6">
        <f t="shared" si="1"/>
        <v>73.77519241918637</v>
      </c>
      <c r="L51" s="6"/>
      <c r="M51" s="3">
        <v>21</v>
      </c>
      <c r="N51" s="3">
        <v>20</v>
      </c>
    </row>
    <row r="52" spans="1:14" ht="15">
      <c r="A52" s="1" t="s">
        <v>47</v>
      </c>
      <c r="B52" s="3" t="s">
        <v>217</v>
      </c>
      <c r="C52" s="13">
        <v>31594</v>
      </c>
      <c r="D52" s="3" t="s">
        <v>238</v>
      </c>
      <c r="E52" s="3"/>
      <c r="F52" s="4">
        <v>29</v>
      </c>
      <c r="G52" s="4">
        <v>7</v>
      </c>
      <c r="I52" s="5">
        <f t="shared" si="0"/>
        <v>5.8233338</v>
      </c>
      <c r="J52" s="3"/>
      <c r="K52" s="6">
        <f t="shared" si="1"/>
        <v>73.26847724236588</v>
      </c>
      <c r="L52" s="6"/>
      <c r="M52" s="3">
        <v>21</v>
      </c>
      <c r="N52" s="3">
        <v>20</v>
      </c>
    </row>
    <row r="53" spans="1:14" ht="15">
      <c r="A53" s="4" t="s">
        <v>48</v>
      </c>
      <c r="B53" s="3" t="s">
        <v>217</v>
      </c>
      <c r="C53" s="13">
        <v>31230</v>
      </c>
      <c r="D53" s="3" t="s">
        <v>238</v>
      </c>
      <c r="E53" s="3"/>
      <c r="F53" s="4">
        <v>29</v>
      </c>
      <c r="G53" s="4">
        <v>21</v>
      </c>
      <c r="I53" s="5">
        <f t="shared" si="0"/>
        <v>5.8700014000000005</v>
      </c>
      <c r="J53" s="3"/>
      <c r="K53" s="6">
        <f t="shared" si="1"/>
        <v>72.685979257177</v>
      </c>
      <c r="L53" s="6"/>
      <c r="M53" s="3">
        <v>21</v>
      </c>
      <c r="N53" s="3">
        <v>20</v>
      </c>
    </row>
    <row r="54" spans="1:14" ht="15">
      <c r="A54" s="3" t="s">
        <v>49</v>
      </c>
      <c r="B54" s="3" t="s">
        <v>217</v>
      </c>
      <c r="C54" s="46">
        <v>36333</v>
      </c>
      <c r="D54" s="3" t="s">
        <v>238</v>
      </c>
      <c r="E54" s="3"/>
      <c r="F54" s="3">
        <v>29</v>
      </c>
      <c r="G54" s="3">
        <v>22</v>
      </c>
      <c r="H54" s="3"/>
      <c r="I54" s="5">
        <f t="shared" si="0"/>
        <v>5.8733348</v>
      </c>
      <c r="J54" s="3"/>
      <c r="K54" s="6">
        <f t="shared" si="1"/>
        <v>72.64472646783221</v>
      </c>
      <c r="L54" s="6"/>
      <c r="M54" s="3">
        <v>21</v>
      </c>
      <c r="N54" s="3">
        <v>20</v>
      </c>
    </row>
    <row r="55" spans="1:14" ht="15">
      <c r="A55" s="3" t="s">
        <v>50</v>
      </c>
      <c r="B55" s="3" t="s">
        <v>217</v>
      </c>
      <c r="C55" s="46">
        <v>34506</v>
      </c>
      <c r="D55" s="3" t="s">
        <v>238</v>
      </c>
      <c r="E55" s="3"/>
      <c r="F55" s="3">
        <v>29</v>
      </c>
      <c r="G55" s="3">
        <v>25</v>
      </c>
      <c r="H55" s="3"/>
      <c r="I55" s="5">
        <f t="shared" si="0"/>
        <v>5.883335000000001</v>
      </c>
      <c r="J55" s="3"/>
      <c r="K55" s="6">
        <f t="shared" si="1"/>
        <v>72.52124857754997</v>
      </c>
      <c r="L55" s="6"/>
      <c r="M55" s="3">
        <v>21</v>
      </c>
      <c r="N55" s="3">
        <v>20</v>
      </c>
    </row>
    <row r="56" spans="1:14" ht="15">
      <c r="A56" s="3" t="s">
        <v>51</v>
      </c>
      <c r="B56" s="3" t="s">
        <v>219</v>
      </c>
      <c r="C56" s="46">
        <v>31594</v>
      </c>
      <c r="D56" s="3" t="s">
        <v>238</v>
      </c>
      <c r="E56" s="3"/>
      <c r="F56" s="3">
        <v>29</v>
      </c>
      <c r="G56" s="3">
        <v>25</v>
      </c>
      <c r="H56" s="3"/>
      <c r="I56" s="5">
        <f t="shared" si="0"/>
        <v>5.883335000000001</v>
      </c>
      <c r="J56" s="3"/>
      <c r="K56" s="6">
        <f t="shared" si="1"/>
        <v>72.52124857754997</v>
      </c>
      <c r="L56" s="6"/>
      <c r="M56" s="3">
        <v>21</v>
      </c>
      <c r="N56" s="3">
        <v>20</v>
      </c>
    </row>
    <row r="57" spans="1:14" ht="15">
      <c r="A57" s="3" t="s">
        <v>52</v>
      </c>
      <c r="B57" s="3" t="s">
        <v>217</v>
      </c>
      <c r="C57" s="46">
        <v>36333</v>
      </c>
      <c r="D57" s="3" t="s">
        <v>238</v>
      </c>
      <c r="E57" s="3"/>
      <c r="F57" s="3">
        <v>29</v>
      </c>
      <c r="G57" s="3">
        <v>29</v>
      </c>
      <c r="H57" s="3"/>
      <c r="I57" s="5">
        <f t="shared" si="0"/>
        <v>5.8966686</v>
      </c>
      <c r="J57" s="3"/>
      <c r="K57" s="6">
        <f t="shared" si="1"/>
        <v>72.35726287890759</v>
      </c>
      <c r="L57" s="6"/>
      <c r="M57" s="3">
        <v>21</v>
      </c>
      <c r="N57" s="3">
        <v>20</v>
      </c>
    </row>
    <row r="58" spans="1:14" ht="15">
      <c r="A58" s="4" t="s">
        <v>53</v>
      </c>
      <c r="B58" s="3" t="s">
        <v>217</v>
      </c>
      <c r="C58" s="13">
        <v>32686</v>
      </c>
      <c r="D58" s="3" t="s">
        <v>238</v>
      </c>
      <c r="E58" s="3"/>
      <c r="F58" s="4">
        <v>29</v>
      </c>
      <c r="G58" s="4">
        <v>31</v>
      </c>
      <c r="I58" s="5">
        <f t="shared" si="0"/>
        <v>5.9033354000000005</v>
      </c>
      <c r="J58" s="3"/>
      <c r="K58" s="6">
        <f t="shared" si="1"/>
        <v>72.2755478199663</v>
      </c>
      <c r="L58" s="6"/>
      <c r="M58" s="3">
        <v>21</v>
      </c>
      <c r="N58" s="3">
        <v>20</v>
      </c>
    </row>
    <row r="59" spans="1:14" ht="15">
      <c r="A59" s="4" t="s">
        <v>54</v>
      </c>
      <c r="B59" s="3" t="s">
        <v>217</v>
      </c>
      <c r="C59" s="13">
        <v>1984</v>
      </c>
      <c r="D59" s="3" t="s">
        <v>238</v>
      </c>
      <c r="E59" s="3"/>
      <c r="F59" s="4">
        <v>29</v>
      </c>
      <c r="G59" s="4">
        <v>35</v>
      </c>
      <c r="I59" s="5">
        <f t="shared" si="0"/>
        <v>5.916669000000001</v>
      </c>
      <c r="J59" s="3"/>
      <c r="K59" s="6">
        <f t="shared" si="1"/>
        <v>72.11267015274979</v>
      </c>
      <c r="L59" s="6"/>
      <c r="M59" s="3">
        <v>21</v>
      </c>
      <c r="N59" s="3">
        <v>20</v>
      </c>
    </row>
    <row r="60" spans="1:14" ht="15">
      <c r="A60" s="1" t="s">
        <v>55</v>
      </c>
      <c r="B60" s="3" t="s">
        <v>217</v>
      </c>
      <c r="C60" s="13">
        <v>32322</v>
      </c>
      <c r="D60" s="3" t="s">
        <v>238</v>
      </c>
      <c r="E60" s="3"/>
      <c r="F60" s="4">
        <v>29</v>
      </c>
      <c r="G60" s="4">
        <v>37</v>
      </c>
      <c r="I60" s="5">
        <f t="shared" si="0"/>
        <v>5.9233358</v>
      </c>
      <c r="J60" s="3"/>
      <c r="K60" s="6">
        <f t="shared" si="1"/>
        <v>72.03150630089213</v>
      </c>
      <c r="L60" s="6"/>
      <c r="M60" s="3">
        <v>21</v>
      </c>
      <c r="N60" s="3">
        <v>20</v>
      </c>
    </row>
    <row r="61" spans="1:14" ht="15">
      <c r="A61" s="3" t="s">
        <v>56</v>
      </c>
      <c r="B61" s="3" t="s">
        <v>217</v>
      </c>
      <c r="C61" s="46">
        <v>35598</v>
      </c>
      <c r="D61" s="3" t="s">
        <v>238</v>
      </c>
      <c r="E61" s="3"/>
      <c r="F61" s="3">
        <v>29</v>
      </c>
      <c r="G61" s="3">
        <v>42</v>
      </c>
      <c r="H61" s="3"/>
      <c r="I61" s="5">
        <f t="shared" si="0"/>
        <v>5.9400028</v>
      </c>
      <c r="J61" s="3"/>
      <c r="K61" s="6">
        <f t="shared" si="1"/>
        <v>71.82939375045413</v>
      </c>
      <c r="L61" s="6"/>
      <c r="M61" s="3">
        <v>21</v>
      </c>
      <c r="N61" s="3">
        <v>20</v>
      </c>
    </row>
    <row r="62" spans="1:14" ht="15">
      <c r="A62" s="4" t="s">
        <v>57</v>
      </c>
      <c r="B62" s="3" t="s">
        <v>217</v>
      </c>
      <c r="C62" s="13">
        <v>1984</v>
      </c>
      <c r="D62" s="3" t="s">
        <v>238</v>
      </c>
      <c r="E62" s="3"/>
      <c r="F62" s="4">
        <v>29</v>
      </c>
      <c r="G62" s="4">
        <v>49</v>
      </c>
      <c r="I62" s="5">
        <f t="shared" si="0"/>
        <v>5.9633366</v>
      </c>
      <c r="J62" s="3"/>
      <c r="K62" s="6">
        <f t="shared" si="1"/>
        <v>71.54833419934738</v>
      </c>
      <c r="L62" s="6"/>
      <c r="M62" s="3">
        <v>21</v>
      </c>
      <c r="N62" s="3">
        <v>20</v>
      </c>
    </row>
    <row r="63" spans="1:14" ht="15">
      <c r="A63" s="12" t="s">
        <v>331</v>
      </c>
      <c r="B63" s="12" t="s">
        <v>219</v>
      </c>
      <c r="C63" s="45">
        <v>41035</v>
      </c>
      <c r="D63" s="11" t="s">
        <v>314</v>
      </c>
      <c r="F63" s="11">
        <v>29</v>
      </c>
      <c r="G63" s="11">
        <v>50</v>
      </c>
      <c r="I63" s="5">
        <f>(G63*0.016667+F63)/5</f>
        <v>5.96667</v>
      </c>
      <c r="J63" s="3"/>
      <c r="K63" s="6">
        <f>(+M63+N63*0.016667)/(G63*0.016667+F63)*100</f>
        <v>71.50836228583113</v>
      </c>
      <c r="L63" s="6"/>
      <c r="M63" s="3">
        <v>21</v>
      </c>
      <c r="N63" s="3">
        <v>20</v>
      </c>
    </row>
    <row r="64" spans="1:14" ht="15">
      <c r="A64" s="4" t="s">
        <v>58</v>
      </c>
      <c r="B64" s="3" t="s">
        <v>217</v>
      </c>
      <c r="C64" s="13">
        <v>31230</v>
      </c>
      <c r="D64" s="3" t="s">
        <v>238</v>
      </c>
      <c r="E64" s="3"/>
      <c r="F64" s="4">
        <v>29</v>
      </c>
      <c r="G64" s="4">
        <v>50</v>
      </c>
      <c r="I64" s="5">
        <f t="shared" si="0"/>
        <v>5.96667</v>
      </c>
      <c r="J64" s="3"/>
      <c r="K64" s="6">
        <f t="shared" si="1"/>
        <v>71.50836228583113</v>
      </c>
      <c r="L64" s="6"/>
      <c r="M64" s="3">
        <v>21</v>
      </c>
      <c r="N64" s="3">
        <v>20</v>
      </c>
    </row>
    <row r="65" spans="1:14" ht="15">
      <c r="A65" s="3" t="s">
        <v>59</v>
      </c>
      <c r="B65" s="3" t="s">
        <v>217</v>
      </c>
      <c r="C65" s="46">
        <v>31594</v>
      </c>
      <c r="D65" s="3" t="s">
        <v>238</v>
      </c>
      <c r="E65" s="3"/>
      <c r="F65" s="3">
        <v>29</v>
      </c>
      <c r="G65" s="3">
        <v>59</v>
      </c>
      <c r="H65" s="3"/>
      <c r="I65" s="5">
        <f t="shared" si="0"/>
        <v>5.9966706</v>
      </c>
      <c r="J65" s="3"/>
      <c r="K65" s="6">
        <f t="shared" si="1"/>
        <v>71.15061480949112</v>
      </c>
      <c r="L65" s="6"/>
      <c r="M65" s="3">
        <v>21</v>
      </c>
      <c r="N65" s="3">
        <v>20</v>
      </c>
    </row>
    <row r="66" spans="1:14" ht="15">
      <c r="A66" s="3" t="s">
        <v>60</v>
      </c>
      <c r="B66" s="3" t="s">
        <v>217</v>
      </c>
      <c r="C66" s="46">
        <v>31958</v>
      </c>
      <c r="D66" s="3" t="s">
        <v>238</v>
      </c>
      <c r="E66" s="3"/>
      <c r="F66" s="3">
        <v>30</v>
      </c>
      <c r="G66" s="3">
        <v>7</v>
      </c>
      <c r="H66" s="3"/>
      <c r="I66" s="5">
        <f t="shared" si="0"/>
        <v>6.0233338000000005</v>
      </c>
      <c r="J66" s="3"/>
      <c r="K66" s="6">
        <f t="shared" si="1"/>
        <v>70.83565582900286</v>
      </c>
      <c r="L66" s="6"/>
      <c r="M66" s="3">
        <v>21</v>
      </c>
      <c r="N66" s="3">
        <v>20</v>
      </c>
    </row>
    <row r="67" spans="1:14" ht="15">
      <c r="A67" s="11" t="s">
        <v>332</v>
      </c>
      <c r="B67" s="12" t="s">
        <v>217</v>
      </c>
      <c r="C67" s="45">
        <v>41072</v>
      </c>
      <c r="D67" s="1" t="s">
        <v>238</v>
      </c>
      <c r="F67" s="11">
        <v>30</v>
      </c>
      <c r="G67" s="11">
        <v>8</v>
      </c>
      <c r="I67" s="18">
        <f t="shared" si="0"/>
        <v>6.0266672</v>
      </c>
      <c r="J67" s="3"/>
      <c r="K67" s="6">
        <f>(+M67+N67*0.016667)/(G67*0.016667+F67)*100</f>
        <v>70.79647603571009</v>
      </c>
      <c r="L67" s="6"/>
      <c r="M67" s="3">
        <v>21</v>
      </c>
      <c r="N67" s="3">
        <v>20</v>
      </c>
    </row>
    <row r="68" spans="1:14" ht="15">
      <c r="A68" s="4" t="s">
        <v>61</v>
      </c>
      <c r="B68" s="3" t="s">
        <v>217</v>
      </c>
      <c r="C68" s="13">
        <v>32322</v>
      </c>
      <c r="D68" s="3" t="s">
        <v>238</v>
      </c>
      <c r="E68" s="3"/>
      <c r="F68" s="4">
        <v>30</v>
      </c>
      <c r="G68" s="4">
        <v>14</v>
      </c>
      <c r="I68" s="5">
        <f t="shared" si="0"/>
        <v>6.0466676</v>
      </c>
      <c r="J68" s="3"/>
      <c r="K68" s="6">
        <f t="shared" si="1"/>
        <v>70.5623044336024</v>
      </c>
      <c r="L68" s="6"/>
      <c r="M68" s="3">
        <v>21</v>
      </c>
      <c r="N68" s="3">
        <v>20</v>
      </c>
    </row>
    <row r="69" spans="1:14" ht="15">
      <c r="A69" s="1" t="s">
        <v>62</v>
      </c>
      <c r="B69" s="3" t="s">
        <v>217</v>
      </c>
      <c r="C69" s="13">
        <v>32686</v>
      </c>
      <c r="D69" s="3" t="s">
        <v>238</v>
      </c>
      <c r="E69" s="3"/>
      <c r="F69" s="4">
        <v>30</v>
      </c>
      <c r="G69" s="4">
        <v>17</v>
      </c>
      <c r="I69" s="5">
        <f t="shared" si="0"/>
        <v>6.0566678000000005</v>
      </c>
      <c r="J69" s="3"/>
      <c r="K69" s="6">
        <f t="shared" si="1"/>
        <v>70.44579859572288</v>
      </c>
      <c r="L69" s="6"/>
      <c r="M69" s="3">
        <v>21</v>
      </c>
      <c r="N69" s="3">
        <v>20</v>
      </c>
    </row>
    <row r="70" spans="1:14" ht="15">
      <c r="A70" s="3" t="s">
        <v>63</v>
      </c>
      <c r="B70" s="3" t="s">
        <v>217</v>
      </c>
      <c r="C70" s="46">
        <v>35598</v>
      </c>
      <c r="D70" s="3" t="s">
        <v>238</v>
      </c>
      <c r="E70" s="3"/>
      <c r="F70" s="3">
        <v>30</v>
      </c>
      <c r="G70" s="3">
        <v>18</v>
      </c>
      <c r="H70" s="3"/>
      <c r="I70" s="5">
        <f t="shared" si="0"/>
        <v>6.0600012</v>
      </c>
      <c r="J70" s="3"/>
      <c r="K70" s="6">
        <f t="shared" si="1"/>
        <v>70.40704876428077</v>
      </c>
      <c r="L70" s="6"/>
      <c r="M70" s="3">
        <v>21</v>
      </c>
      <c r="N70" s="3">
        <v>20</v>
      </c>
    </row>
    <row r="71" spans="1:14" ht="15">
      <c r="A71" s="3" t="s">
        <v>27</v>
      </c>
      <c r="B71" s="1" t="s">
        <v>217</v>
      </c>
      <c r="C71" s="46">
        <v>31594</v>
      </c>
      <c r="D71" s="3" t="s">
        <v>238</v>
      </c>
      <c r="E71" s="3"/>
      <c r="F71" s="3">
        <v>30</v>
      </c>
      <c r="G71" s="3">
        <v>28</v>
      </c>
      <c r="H71" s="3"/>
      <c r="I71" s="5">
        <f t="shared" si="0"/>
        <v>6.0933352</v>
      </c>
      <c r="J71" s="3"/>
      <c r="K71" s="6">
        <f t="shared" si="1"/>
        <v>70.02188226900762</v>
      </c>
      <c r="L71" s="6"/>
      <c r="M71" s="3">
        <v>21</v>
      </c>
      <c r="N71" s="3">
        <v>20</v>
      </c>
    </row>
    <row r="72" spans="1:14" ht="15">
      <c r="A72" s="1" t="s">
        <v>84</v>
      </c>
      <c r="B72" s="11" t="s">
        <v>217</v>
      </c>
      <c r="C72" s="45">
        <v>40701</v>
      </c>
      <c r="D72" s="1" t="s">
        <v>238</v>
      </c>
      <c r="F72" s="11">
        <v>30</v>
      </c>
      <c r="G72" s="11">
        <v>36</v>
      </c>
      <c r="I72" s="5">
        <f t="shared" si="0"/>
        <v>6.1200024</v>
      </c>
      <c r="J72" s="3"/>
      <c r="K72" s="6">
        <f>(+M72+N72*0.016667)/(G72*0.016667+F72)*100</f>
        <v>69.7167700457111</v>
      </c>
      <c r="L72" s="6"/>
      <c r="M72" s="3">
        <v>21</v>
      </c>
      <c r="N72" s="3">
        <v>20</v>
      </c>
    </row>
    <row r="73" spans="1:14" ht="15">
      <c r="A73" s="3" t="s">
        <v>64</v>
      </c>
      <c r="B73" s="3" t="s">
        <v>217</v>
      </c>
      <c r="C73" s="46">
        <v>35598</v>
      </c>
      <c r="D73" s="3" t="s">
        <v>238</v>
      </c>
      <c r="E73" s="3"/>
      <c r="F73" s="3">
        <v>30</v>
      </c>
      <c r="G73" s="3">
        <v>47</v>
      </c>
      <c r="H73" s="3"/>
      <c r="I73" s="5">
        <f aca="true" t="shared" si="2" ref="I73:I141">(G73*0.016667+F73)/5</f>
        <v>6.1566698</v>
      </c>
      <c r="J73" s="3"/>
      <c r="K73" s="6">
        <f aca="true" t="shared" si="3" ref="K73:K141">(+M73+N73*0.016667)/(G73*0.016667+F73)*100</f>
        <v>69.30155650056139</v>
      </c>
      <c r="L73" s="6"/>
      <c r="M73" s="3">
        <v>21</v>
      </c>
      <c r="N73" s="3">
        <v>20</v>
      </c>
    </row>
    <row r="74" spans="1:14" ht="15">
      <c r="A74" s="1" t="s">
        <v>65</v>
      </c>
      <c r="B74" s="3" t="s">
        <v>217</v>
      </c>
      <c r="C74" s="13">
        <v>33050</v>
      </c>
      <c r="D74" s="3" t="s">
        <v>238</v>
      </c>
      <c r="E74" s="3"/>
      <c r="F74" s="4">
        <v>30</v>
      </c>
      <c r="G74" s="4">
        <v>48</v>
      </c>
      <c r="I74" s="5">
        <f t="shared" si="2"/>
        <v>6.1600032</v>
      </c>
      <c r="J74" s="3"/>
      <c r="K74" s="6">
        <f t="shared" si="3"/>
        <v>69.26405492776368</v>
      </c>
      <c r="L74" s="6"/>
      <c r="M74" s="3">
        <v>21</v>
      </c>
      <c r="N74" s="3">
        <v>20</v>
      </c>
    </row>
    <row r="75" spans="1:14" ht="15">
      <c r="A75" s="3" t="s">
        <v>66</v>
      </c>
      <c r="B75" s="3" t="s">
        <v>217</v>
      </c>
      <c r="C75" s="46">
        <v>35598</v>
      </c>
      <c r="D75" s="3" t="s">
        <v>238</v>
      </c>
      <c r="E75" s="3"/>
      <c r="F75" s="3">
        <v>30</v>
      </c>
      <c r="G75" s="3">
        <v>53</v>
      </c>
      <c r="H75" s="3"/>
      <c r="I75" s="5">
        <f t="shared" si="2"/>
        <v>6.1766702</v>
      </c>
      <c r="J75" s="3"/>
      <c r="K75" s="6">
        <f t="shared" si="3"/>
        <v>69.07715422461766</v>
      </c>
      <c r="L75" s="6"/>
      <c r="M75" s="3">
        <v>21</v>
      </c>
      <c r="N75" s="3">
        <v>20</v>
      </c>
    </row>
    <row r="76" spans="1:14" ht="15">
      <c r="A76" s="3" t="s">
        <v>67</v>
      </c>
      <c r="B76" s="1" t="s">
        <v>217</v>
      </c>
      <c r="C76" s="46">
        <v>31958</v>
      </c>
      <c r="D76" s="3" t="s">
        <v>238</v>
      </c>
      <c r="E76" s="3"/>
      <c r="F76" s="3">
        <v>30</v>
      </c>
      <c r="G76" s="3">
        <v>54</v>
      </c>
      <c r="H76" s="3"/>
      <c r="I76" s="5">
        <f t="shared" si="2"/>
        <v>6.1800036</v>
      </c>
      <c r="J76" s="3"/>
      <c r="K76" s="6">
        <f t="shared" si="3"/>
        <v>69.03989505766631</v>
      </c>
      <c r="L76" s="6"/>
      <c r="M76" s="3">
        <v>21</v>
      </c>
      <c r="N76" s="3">
        <v>20</v>
      </c>
    </row>
    <row r="77" spans="1:14" ht="15">
      <c r="A77" s="1" t="s">
        <v>68</v>
      </c>
      <c r="B77" s="1" t="s">
        <v>217</v>
      </c>
      <c r="C77" s="14">
        <v>37425</v>
      </c>
      <c r="D77" s="1" t="s">
        <v>238</v>
      </c>
      <c r="F77" s="1">
        <v>30</v>
      </c>
      <c r="G77" s="1">
        <v>55</v>
      </c>
      <c r="I77" s="5">
        <f t="shared" si="2"/>
        <v>6.183337</v>
      </c>
      <c r="J77" s="3"/>
      <c r="K77" s="6">
        <f t="shared" si="3"/>
        <v>69.00267606310314</v>
      </c>
      <c r="L77" s="6"/>
      <c r="M77" s="3">
        <v>21</v>
      </c>
      <c r="N77" s="3">
        <v>20</v>
      </c>
    </row>
    <row r="78" spans="1:14" ht="15">
      <c r="A78" s="4" t="s">
        <v>69</v>
      </c>
      <c r="B78" s="3" t="s">
        <v>217</v>
      </c>
      <c r="C78" s="13">
        <v>29849</v>
      </c>
      <c r="D78" s="3" t="s">
        <v>238</v>
      </c>
      <c r="E78" s="3"/>
      <c r="F78" s="4">
        <v>30</v>
      </c>
      <c r="G78" s="4">
        <v>56</v>
      </c>
      <c r="I78" s="5">
        <f t="shared" si="2"/>
        <v>6.1866704</v>
      </c>
      <c r="J78" s="3"/>
      <c r="K78" s="6">
        <f t="shared" si="3"/>
        <v>68.96549717599308</v>
      </c>
      <c r="L78" s="6"/>
      <c r="M78" s="3">
        <v>21</v>
      </c>
      <c r="N78" s="3">
        <v>20</v>
      </c>
    </row>
    <row r="79" spans="1:14" ht="15">
      <c r="A79" s="4" t="s">
        <v>70</v>
      </c>
      <c r="B79" s="1" t="s">
        <v>217</v>
      </c>
      <c r="C79" s="14">
        <v>37425</v>
      </c>
      <c r="D79" s="1" t="s">
        <v>238</v>
      </c>
      <c r="F79" s="1">
        <v>31</v>
      </c>
      <c r="G79" s="1">
        <v>2</v>
      </c>
      <c r="I79" s="5">
        <f t="shared" si="2"/>
        <v>6.2066668</v>
      </c>
      <c r="J79" s="3"/>
      <c r="K79" s="6">
        <f t="shared" si="3"/>
        <v>68.74330679391393</v>
      </c>
      <c r="L79" s="6"/>
      <c r="M79" s="3">
        <v>21</v>
      </c>
      <c r="N79" s="3">
        <v>20</v>
      </c>
    </row>
    <row r="80" spans="1:14" ht="15">
      <c r="A80" s="4" t="s">
        <v>71</v>
      </c>
      <c r="B80" s="3" t="s">
        <v>217</v>
      </c>
      <c r="C80" s="13">
        <v>1983</v>
      </c>
      <c r="D80" s="3" t="s">
        <v>238</v>
      </c>
      <c r="E80" s="3"/>
      <c r="F80" s="4">
        <v>31</v>
      </c>
      <c r="G80" s="4">
        <v>10</v>
      </c>
      <c r="I80" s="5">
        <f t="shared" si="2"/>
        <v>6.233334</v>
      </c>
      <c r="J80" s="3"/>
      <c r="K80" s="6">
        <f t="shared" si="3"/>
        <v>68.44921193056557</v>
      </c>
      <c r="L80" s="6"/>
      <c r="M80" s="3">
        <v>21</v>
      </c>
      <c r="N80" s="3">
        <v>20</v>
      </c>
    </row>
    <row r="81" spans="1:14" ht="15">
      <c r="A81" s="4" t="s">
        <v>72</v>
      </c>
      <c r="B81" s="1" t="s">
        <v>219</v>
      </c>
      <c r="C81" s="14">
        <v>38153</v>
      </c>
      <c r="D81" s="1" t="s">
        <v>238</v>
      </c>
      <c r="F81" s="1">
        <v>31</v>
      </c>
      <c r="G81" s="1">
        <v>24</v>
      </c>
      <c r="I81" s="5">
        <f t="shared" si="2"/>
        <v>6.2800016</v>
      </c>
      <c r="J81" s="3"/>
      <c r="K81" s="6">
        <f t="shared" si="3"/>
        <v>67.94055593871187</v>
      </c>
      <c r="L81" s="6"/>
      <c r="M81" s="3">
        <v>21</v>
      </c>
      <c r="N81" s="3">
        <v>20</v>
      </c>
    </row>
    <row r="82" spans="1:14" ht="15">
      <c r="A82" s="4" t="s">
        <v>73</v>
      </c>
      <c r="B82" s="3" t="s">
        <v>217</v>
      </c>
      <c r="C82" s="13">
        <v>1984</v>
      </c>
      <c r="D82" s="3" t="s">
        <v>238</v>
      </c>
      <c r="E82" s="3"/>
      <c r="F82" s="4">
        <v>31</v>
      </c>
      <c r="G82" s="4">
        <v>29</v>
      </c>
      <c r="I82" s="5">
        <f t="shared" si="2"/>
        <v>6.2966686</v>
      </c>
      <c r="J82" s="3"/>
      <c r="K82" s="6">
        <f t="shared" si="3"/>
        <v>67.7607203275713</v>
      </c>
      <c r="L82" s="6"/>
      <c r="M82" s="3">
        <v>21</v>
      </c>
      <c r="N82" s="3">
        <v>20</v>
      </c>
    </row>
    <row r="83" spans="1:14" ht="15">
      <c r="A83" s="3" t="s">
        <v>74</v>
      </c>
      <c r="B83" s="3" t="s">
        <v>217</v>
      </c>
      <c r="C83" s="46">
        <v>34142</v>
      </c>
      <c r="D83" s="3" t="s">
        <v>238</v>
      </c>
      <c r="E83" s="3"/>
      <c r="F83" s="3">
        <v>31</v>
      </c>
      <c r="G83" s="3">
        <v>32</v>
      </c>
      <c r="H83" s="3"/>
      <c r="I83" s="5">
        <f t="shared" si="2"/>
        <v>6.3066688</v>
      </c>
      <c r="J83" s="3"/>
      <c r="K83" s="6">
        <f t="shared" si="3"/>
        <v>67.65327521242276</v>
      </c>
      <c r="L83" s="6"/>
      <c r="M83" s="3">
        <v>21</v>
      </c>
      <c r="N83" s="3">
        <v>20</v>
      </c>
    </row>
    <row r="84" spans="1:14" ht="15">
      <c r="A84" s="1" t="s">
        <v>75</v>
      </c>
      <c r="B84" s="4" t="s">
        <v>219</v>
      </c>
      <c r="C84" s="14">
        <v>37789</v>
      </c>
      <c r="D84" s="1" t="s">
        <v>238</v>
      </c>
      <c r="F84" s="1">
        <v>31</v>
      </c>
      <c r="G84" s="1">
        <v>37</v>
      </c>
      <c r="I84" s="5">
        <f t="shared" si="2"/>
        <v>6.323335800000001</v>
      </c>
      <c r="J84" s="3"/>
      <c r="K84" s="6">
        <f t="shared" si="3"/>
        <v>67.47495522853617</v>
      </c>
      <c r="L84" s="6"/>
      <c r="M84" s="3">
        <v>21</v>
      </c>
      <c r="N84" s="3">
        <v>20</v>
      </c>
    </row>
    <row r="85" spans="1:14" ht="15">
      <c r="A85" s="4" t="s">
        <v>76</v>
      </c>
      <c r="B85" s="1" t="s">
        <v>217</v>
      </c>
      <c r="C85" s="14">
        <v>39609</v>
      </c>
      <c r="D85" s="1" t="s">
        <v>238</v>
      </c>
      <c r="F85" s="1">
        <v>31</v>
      </c>
      <c r="G85" s="1">
        <v>41</v>
      </c>
      <c r="I85" s="5">
        <f t="shared" si="2"/>
        <v>6.3366694</v>
      </c>
      <c r="J85" s="3"/>
      <c r="K85" s="6">
        <f t="shared" si="3"/>
        <v>67.33297463806458</v>
      </c>
      <c r="L85" s="6"/>
      <c r="M85" s="3">
        <v>21</v>
      </c>
      <c r="N85" s="3">
        <v>20</v>
      </c>
    </row>
    <row r="86" spans="1:14" ht="15">
      <c r="A86" s="1" t="s">
        <v>77</v>
      </c>
      <c r="B86" s="1" t="s">
        <v>217</v>
      </c>
      <c r="C86" s="46">
        <v>31958</v>
      </c>
      <c r="D86" s="3" t="s">
        <v>238</v>
      </c>
      <c r="E86" s="3"/>
      <c r="F86" s="1">
        <v>31</v>
      </c>
      <c r="G86" s="1">
        <v>42</v>
      </c>
      <c r="I86" s="5">
        <f t="shared" si="2"/>
        <v>6.3400028</v>
      </c>
      <c r="J86" s="3"/>
      <c r="K86" s="6">
        <f t="shared" si="3"/>
        <v>67.29757280233379</v>
      </c>
      <c r="L86" s="6"/>
      <c r="M86" s="3">
        <v>21</v>
      </c>
      <c r="N86" s="3">
        <v>20</v>
      </c>
    </row>
    <row r="87" spans="1:14" ht="15">
      <c r="A87" s="4" t="s">
        <v>78</v>
      </c>
      <c r="B87" s="3" t="s">
        <v>217</v>
      </c>
      <c r="C87" s="13">
        <v>32322</v>
      </c>
      <c r="D87" s="3" t="s">
        <v>238</v>
      </c>
      <c r="E87" s="3"/>
      <c r="F87" s="4">
        <v>31</v>
      </c>
      <c r="G87" s="4">
        <v>44</v>
      </c>
      <c r="I87" s="5">
        <f t="shared" si="2"/>
        <v>6.3466696</v>
      </c>
      <c r="J87" s="3"/>
      <c r="K87" s="6">
        <f t="shared" si="3"/>
        <v>67.2268806934585</v>
      </c>
      <c r="L87" s="6"/>
      <c r="M87" s="3">
        <v>21</v>
      </c>
      <c r="N87" s="3">
        <v>20</v>
      </c>
    </row>
    <row r="88" spans="1:14" ht="15">
      <c r="A88" s="1" t="s">
        <v>79</v>
      </c>
      <c r="B88" s="1" t="s">
        <v>217</v>
      </c>
      <c r="C88" s="46">
        <v>31594</v>
      </c>
      <c r="D88" s="3" t="s">
        <v>238</v>
      </c>
      <c r="E88" s="3"/>
      <c r="F88" s="1">
        <v>31</v>
      </c>
      <c r="G88" s="1">
        <v>48</v>
      </c>
      <c r="I88" s="5">
        <f t="shared" si="2"/>
        <v>6.3600031999999995</v>
      </c>
      <c r="J88" s="3"/>
      <c r="K88" s="6">
        <f t="shared" si="3"/>
        <v>67.08594108883467</v>
      </c>
      <c r="L88" s="6"/>
      <c r="M88" s="3">
        <v>21</v>
      </c>
      <c r="N88" s="3">
        <v>20</v>
      </c>
    </row>
    <row r="89" spans="1:14" ht="15">
      <c r="A89" s="4" t="s">
        <v>80</v>
      </c>
      <c r="B89" s="3" t="s">
        <v>217</v>
      </c>
      <c r="C89" s="13">
        <v>32322</v>
      </c>
      <c r="D89" s="3" t="s">
        <v>238</v>
      </c>
      <c r="E89" s="3"/>
      <c r="F89" s="4">
        <v>31</v>
      </c>
      <c r="G89" s="4">
        <v>48</v>
      </c>
      <c r="I89" s="5">
        <f t="shared" si="2"/>
        <v>6.3600031999999995</v>
      </c>
      <c r="J89" s="3"/>
      <c r="K89" s="6">
        <f t="shared" si="3"/>
        <v>67.08594108883467</v>
      </c>
      <c r="L89" s="6"/>
      <c r="M89" s="3">
        <v>21</v>
      </c>
      <c r="N89" s="3">
        <v>20</v>
      </c>
    </row>
    <row r="90" spans="1:14" ht="15">
      <c r="A90" s="3" t="s">
        <v>81</v>
      </c>
      <c r="B90" s="3" t="s">
        <v>217</v>
      </c>
      <c r="C90" s="46">
        <v>35626</v>
      </c>
      <c r="D90" s="3" t="s">
        <v>241</v>
      </c>
      <c r="E90" s="3"/>
      <c r="F90" s="3">
        <v>31</v>
      </c>
      <c r="G90" s="3">
        <v>52</v>
      </c>
      <c r="H90" s="3"/>
      <c r="I90" s="5">
        <f t="shared" si="2"/>
        <v>6.3733368</v>
      </c>
      <c r="J90" s="3"/>
      <c r="K90" s="6">
        <f t="shared" si="3"/>
        <v>66.94559120114286</v>
      </c>
      <c r="L90" s="6"/>
      <c r="M90" s="3">
        <v>21</v>
      </c>
      <c r="N90" s="3">
        <v>20</v>
      </c>
    </row>
    <row r="91" spans="1:14" ht="15">
      <c r="A91" s="4" t="s">
        <v>82</v>
      </c>
      <c r="B91" s="3" t="s">
        <v>217</v>
      </c>
      <c r="C91" s="13">
        <v>33778</v>
      </c>
      <c r="D91" s="3" t="s">
        <v>238</v>
      </c>
      <c r="E91" s="3"/>
      <c r="F91" s="4">
        <v>31</v>
      </c>
      <c r="G91" s="4">
        <v>58</v>
      </c>
      <c r="I91" s="5">
        <f t="shared" si="2"/>
        <v>6.3933371999999995</v>
      </c>
      <c r="J91" s="3"/>
      <c r="K91" s="6">
        <f t="shared" si="3"/>
        <v>66.73616401775273</v>
      </c>
      <c r="L91" s="6"/>
      <c r="M91" s="3">
        <v>21</v>
      </c>
      <c r="N91" s="3">
        <v>20</v>
      </c>
    </row>
    <row r="92" spans="1:14" ht="15">
      <c r="A92" s="4" t="s">
        <v>83</v>
      </c>
      <c r="B92" s="3" t="s">
        <v>217</v>
      </c>
      <c r="C92" s="13">
        <v>1984</v>
      </c>
      <c r="D92" s="3" t="s">
        <v>238</v>
      </c>
      <c r="E92" s="3"/>
      <c r="F92" s="4">
        <v>31</v>
      </c>
      <c r="G92" s="4">
        <v>59</v>
      </c>
      <c r="I92" s="5">
        <f t="shared" si="2"/>
        <v>6.3966706</v>
      </c>
      <c r="J92" s="3"/>
      <c r="K92" s="6">
        <f t="shared" si="3"/>
        <v>66.70138681207064</v>
      </c>
      <c r="L92" s="6"/>
      <c r="M92" s="3">
        <v>21</v>
      </c>
      <c r="N92" s="3">
        <v>20</v>
      </c>
    </row>
    <row r="93" spans="1:14" ht="15">
      <c r="A93" s="4" t="s">
        <v>85</v>
      </c>
      <c r="B93" s="3" t="s">
        <v>217</v>
      </c>
      <c r="C93" s="13">
        <v>1983</v>
      </c>
      <c r="D93" s="3" t="s">
        <v>238</v>
      </c>
      <c r="E93" s="3"/>
      <c r="F93" s="4">
        <v>32</v>
      </c>
      <c r="G93" s="4">
        <v>2</v>
      </c>
      <c r="I93" s="5">
        <f t="shared" si="2"/>
        <v>6.406666800000001</v>
      </c>
      <c r="J93" s="3"/>
      <c r="K93" s="6">
        <f t="shared" si="3"/>
        <v>66.59731391056579</v>
      </c>
      <c r="L93" s="6"/>
      <c r="M93" s="3">
        <v>21</v>
      </c>
      <c r="N93" s="3">
        <v>20</v>
      </c>
    </row>
    <row r="94" spans="1:14" ht="15">
      <c r="A94" s="4" t="s">
        <v>86</v>
      </c>
      <c r="B94" s="3" t="s">
        <v>217</v>
      </c>
      <c r="C94" s="13">
        <v>1984</v>
      </c>
      <c r="D94" s="3" t="s">
        <v>238</v>
      </c>
      <c r="E94" s="3"/>
      <c r="F94" s="4">
        <v>32</v>
      </c>
      <c r="G94" s="4">
        <v>8</v>
      </c>
      <c r="I94" s="5">
        <f t="shared" si="2"/>
        <v>6.4266672</v>
      </c>
      <c r="J94" s="3"/>
      <c r="K94" s="6">
        <f t="shared" si="3"/>
        <v>66.39005673111562</v>
      </c>
      <c r="L94" s="6"/>
      <c r="M94" s="3">
        <v>21</v>
      </c>
      <c r="N94" s="3">
        <v>20</v>
      </c>
    </row>
    <row r="95" spans="1:14" ht="15">
      <c r="A95" s="4" t="s">
        <v>87</v>
      </c>
      <c r="B95" s="3" t="s">
        <v>217</v>
      </c>
      <c r="C95" s="13">
        <v>31230</v>
      </c>
      <c r="D95" s="3" t="s">
        <v>238</v>
      </c>
      <c r="E95" s="3"/>
      <c r="F95" s="4">
        <v>32</v>
      </c>
      <c r="G95" s="4">
        <v>11</v>
      </c>
      <c r="I95" s="5">
        <f t="shared" si="2"/>
        <v>6.4366674</v>
      </c>
      <c r="J95" s="3"/>
      <c r="K95" s="6">
        <f t="shared" si="3"/>
        <v>66.28691114286875</v>
      </c>
      <c r="L95" s="6"/>
      <c r="M95" s="3">
        <v>21</v>
      </c>
      <c r="N95" s="3">
        <v>20</v>
      </c>
    </row>
    <row r="96" spans="1:14" ht="15">
      <c r="A96" s="4" t="s">
        <v>88</v>
      </c>
      <c r="B96" s="3" t="s">
        <v>217</v>
      </c>
      <c r="C96" s="13">
        <v>29849</v>
      </c>
      <c r="D96" s="3" t="s">
        <v>238</v>
      </c>
      <c r="E96" s="3"/>
      <c r="F96" s="4">
        <v>32</v>
      </c>
      <c r="G96" s="4">
        <v>14</v>
      </c>
      <c r="I96" s="5">
        <f t="shared" si="2"/>
        <v>6.4466676000000005</v>
      </c>
      <c r="J96" s="3"/>
      <c r="K96" s="6">
        <f t="shared" si="3"/>
        <v>66.1840855576298</v>
      </c>
      <c r="L96" s="6"/>
      <c r="M96" s="3">
        <v>21</v>
      </c>
      <c r="N96" s="3">
        <v>20</v>
      </c>
    </row>
    <row r="97" spans="1:14" ht="15">
      <c r="A97" s="3" t="s">
        <v>89</v>
      </c>
      <c r="B97" s="3" t="s">
        <v>217</v>
      </c>
      <c r="C97" s="46">
        <v>31594</v>
      </c>
      <c r="D97" s="3" t="s">
        <v>238</v>
      </c>
      <c r="E97" s="3"/>
      <c r="F97" s="3">
        <v>32</v>
      </c>
      <c r="G97" s="3">
        <v>15</v>
      </c>
      <c r="H97" s="3"/>
      <c r="I97" s="5">
        <f t="shared" si="2"/>
        <v>6.450001</v>
      </c>
      <c r="J97" s="3"/>
      <c r="K97" s="6">
        <f t="shared" si="3"/>
        <v>66.14988121707268</v>
      </c>
      <c r="L97" s="6"/>
      <c r="M97" s="3">
        <v>21</v>
      </c>
      <c r="N97" s="3">
        <v>20</v>
      </c>
    </row>
    <row r="98" spans="1:14" ht="15">
      <c r="A98" s="4" t="s">
        <v>23</v>
      </c>
      <c r="B98" s="1" t="s">
        <v>219</v>
      </c>
      <c r="C98" s="14">
        <v>37061</v>
      </c>
      <c r="D98" s="1" t="s">
        <v>238</v>
      </c>
      <c r="F98" s="1">
        <v>32</v>
      </c>
      <c r="G98" s="1">
        <v>22</v>
      </c>
      <c r="I98" s="5">
        <f t="shared" si="2"/>
        <v>6.473334800000001</v>
      </c>
      <c r="J98" s="3"/>
      <c r="K98" s="6">
        <f t="shared" si="3"/>
        <v>65.91143717763524</v>
      </c>
      <c r="L98" s="6"/>
      <c r="M98" s="3">
        <v>21</v>
      </c>
      <c r="N98" s="3">
        <v>20</v>
      </c>
    </row>
    <row r="99" spans="1:14" ht="15">
      <c r="A99" s="11" t="s">
        <v>316</v>
      </c>
      <c r="B99" s="12" t="s">
        <v>219</v>
      </c>
      <c r="C99" s="45">
        <v>40701</v>
      </c>
      <c r="D99" s="1" t="s">
        <v>238</v>
      </c>
      <c r="F99" s="11">
        <v>32</v>
      </c>
      <c r="G99" s="11">
        <v>30</v>
      </c>
      <c r="I99" s="5">
        <f t="shared" si="2"/>
        <v>6.500002</v>
      </c>
      <c r="J99" s="3"/>
      <c r="K99" s="6">
        <f>(+M99+N99*0.016667)/(G99*0.016667+F99)*100</f>
        <v>65.6410259566074</v>
      </c>
      <c r="L99" s="6"/>
      <c r="M99" s="3">
        <v>21</v>
      </c>
      <c r="N99" s="3">
        <v>20</v>
      </c>
    </row>
    <row r="100" spans="1:14" ht="15">
      <c r="A100" s="3" t="s">
        <v>90</v>
      </c>
      <c r="B100" s="3" t="s">
        <v>217</v>
      </c>
      <c r="C100" s="46">
        <v>35598</v>
      </c>
      <c r="D100" s="3" t="s">
        <v>238</v>
      </c>
      <c r="E100" s="3"/>
      <c r="F100" s="3">
        <v>32</v>
      </c>
      <c r="G100" s="3">
        <v>34</v>
      </c>
      <c r="H100" s="3"/>
      <c r="I100" s="5">
        <f t="shared" si="2"/>
        <v>6.5133356000000004</v>
      </c>
      <c r="J100" s="3"/>
      <c r="K100" s="6">
        <f t="shared" si="3"/>
        <v>65.50665069369371</v>
      </c>
      <c r="L100" s="6"/>
      <c r="M100" s="3">
        <v>21</v>
      </c>
      <c r="N100" s="3">
        <v>20</v>
      </c>
    </row>
    <row r="101" spans="1:14" ht="15">
      <c r="A101" s="3" t="s">
        <v>91</v>
      </c>
      <c r="B101" s="3" t="s">
        <v>217</v>
      </c>
      <c r="C101" s="46">
        <v>35626</v>
      </c>
      <c r="D101" s="3" t="s">
        <v>241</v>
      </c>
      <c r="E101" s="3"/>
      <c r="F101" s="3">
        <v>32</v>
      </c>
      <c r="G101" s="3">
        <v>36</v>
      </c>
      <c r="H101" s="3"/>
      <c r="I101" s="5">
        <f t="shared" si="2"/>
        <v>6.5200024</v>
      </c>
      <c r="J101" s="3"/>
      <c r="K101" s="6">
        <f t="shared" si="3"/>
        <v>65.43966916331196</v>
      </c>
      <c r="L101" s="6"/>
      <c r="M101" s="3">
        <v>21</v>
      </c>
      <c r="N101" s="3">
        <v>20</v>
      </c>
    </row>
    <row r="102" spans="1:14" ht="15">
      <c r="A102" s="4" t="s">
        <v>92</v>
      </c>
      <c r="B102" s="3" t="s">
        <v>217</v>
      </c>
      <c r="C102" s="13">
        <v>31230</v>
      </c>
      <c r="D102" s="3" t="s">
        <v>238</v>
      </c>
      <c r="E102" s="3"/>
      <c r="F102" s="4">
        <v>32</v>
      </c>
      <c r="G102" s="4">
        <v>36</v>
      </c>
      <c r="I102" s="5">
        <f t="shared" si="2"/>
        <v>6.5200024</v>
      </c>
      <c r="J102" s="3"/>
      <c r="K102" s="6">
        <f t="shared" si="3"/>
        <v>65.43966916331196</v>
      </c>
      <c r="L102" s="6"/>
      <c r="M102" s="3">
        <v>21</v>
      </c>
      <c r="N102" s="3">
        <v>20</v>
      </c>
    </row>
    <row r="103" spans="1:14" ht="15">
      <c r="A103" s="3" t="s">
        <v>78</v>
      </c>
      <c r="B103" s="1" t="s">
        <v>217</v>
      </c>
      <c r="C103" s="46">
        <v>31958</v>
      </c>
      <c r="D103" s="3" t="s">
        <v>238</v>
      </c>
      <c r="E103" s="3"/>
      <c r="F103" s="3">
        <v>32</v>
      </c>
      <c r="G103" s="3">
        <v>45</v>
      </c>
      <c r="H103" s="3"/>
      <c r="I103" s="5">
        <f t="shared" si="2"/>
        <v>6.550002999999999</v>
      </c>
      <c r="J103" s="3"/>
      <c r="K103" s="6">
        <f t="shared" si="3"/>
        <v>65.13993963056201</v>
      </c>
      <c r="L103" s="6"/>
      <c r="M103" s="3">
        <v>21</v>
      </c>
      <c r="N103" s="3">
        <v>20</v>
      </c>
    </row>
    <row r="104" spans="1:14" ht="15">
      <c r="A104" s="3" t="s">
        <v>93</v>
      </c>
      <c r="B104" s="1" t="s">
        <v>217</v>
      </c>
      <c r="C104" s="46">
        <v>31958</v>
      </c>
      <c r="D104" s="3" t="s">
        <v>238</v>
      </c>
      <c r="E104" s="3"/>
      <c r="F104" s="3">
        <v>33</v>
      </c>
      <c r="G104" s="3">
        <v>0</v>
      </c>
      <c r="H104" s="3"/>
      <c r="I104" s="5">
        <f t="shared" si="2"/>
        <v>6.6</v>
      </c>
      <c r="J104" s="3"/>
      <c r="K104" s="6">
        <f t="shared" si="3"/>
        <v>64.64648484848485</v>
      </c>
      <c r="L104" s="6"/>
      <c r="M104" s="3">
        <v>21</v>
      </c>
      <c r="N104" s="3">
        <v>20</v>
      </c>
    </row>
    <row r="105" spans="1:14" ht="15">
      <c r="A105" s="4" t="s">
        <v>94</v>
      </c>
      <c r="B105" s="3" t="s">
        <v>217</v>
      </c>
      <c r="C105" s="13">
        <v>1984</v>
      </c>
      <c r="D105" s="3" t="s">
        <v>238</v>
      </c>
      <c r="E105" s="3"/>
      <c r="F105" s="4">
        <v>33</v>
      </c>
      <c r="G105" s="4">
        <v>10</v>
      </c>
      <c r="I105" s="5">
        <f t="shared" si="2"/>
        <v>6.6333340000000005</v>
      </c>
      <c r="J105" s="3"/>
      <c r="K105" s="6">
        <f t="shared" si="3"/>
        <v>64.32162167621892</v>
      </c>
      <c r="L105" s="6"/>
      <c r="M105" s="3">
        <v>21</v>
      </c>
      <c r="N105" s="3">
        <v>20</v>
      </c>
    </row>
    <row r="106" spans="1:14" ht="15">
      <c r="A106" s="11" t="s">
        <v>317</v>
      </c>
      <c r="B106" s="12" t="s">
        <v>219</v>
      </c>
      <c r="C106" s="45">
        <v>40701</v>
      </c>
      <c r="D106" s="1" t="s">
        <v>238</v>
      </c>
      <c r="F106" s="11">
        <v>33</v>
      </c>
      <c r="G106" s="11">
        <v>10</v>
      </c>
      <c r="I106" s="5">
        <f t="shared" si="2"/>
        <v>6.6333340000000005</v>
      </c>
      <c r="J106" s="3"/>
      <c r="K106" s="6">
        <f>(+M106+N106*0.016667)/(G106*0.016667+F106)*100</f>
        <v>64.32162167621892</v>
      </c>
      <c r="L106" s="6"/>
      <c r="M106" s="3">
        <v>21</v>
      </c>
      <c r="N106" s="3">
        <v>20</v>
      </c>
    </row>
    <row r="107" spans="1:14" ht="15">
      <c r="A107" s="4" t="s">
        <v>95</v>
      </c>
      <c r="B107" s="3" t="s">
        <v>217</v>
      </c>
      <c r="C107" s="13">
        <v>32686</v>
      </c>
      <c r="D107" s="3" t="s">
        <v>238</v>
      </c>
      <c r="E107" s="3"/>
      <c r="F107" s="4">
        <v>33</v>
      </c>
      <c r="G107" s="4">
        <v>17</v>
      </c>
      <c r="I107" s="5">
        <f t="shared" si="2"/>
        <v>6.656667799999999</v>
      </c>
      <c r="J107" s="3"/>
      <c r="K107" s="6">
        <f t="shared" si="3"/>
        <v>64.09615333365441</v>
      </c>
      <c r="L107" s="6"/>
      <c r="M107" s="3">
        <v>21</v>
      </c>
      <c r="N107" s="3">
        <v>20</v>
      </c>
    </row>
    <row r="108" spans="1:14" ht="15">
      <c r="A108" s="4" t="s">
        <v>96</v>
      </c>
      <c r="B108" s="3" t="s">
        <v>217</v>
      </c>
      <c r="C108" s="13">
        <v>1984</v>
      </c>
      <c r="D108" s="3" t="s">
        <v>238</v>
      </c>
      <c r="E108" s="3"/>
      <c r="F108" s="4">
        <v>33</v>
      </c>
      <c r="G108" s="4">
        <v>22</v>
      </c>
      <c r="I108" s="5">
        <f t="shared" si="2"/>
        <v>6.673334800000001</v>
      </c>
      <c r="J108" s="3"/>
      <c r="K108" s="6">
        <f t="shared" si="3"/>
        <v>63.93606986420042</v>
      </c>
      <c r="L108" s="6"/>
      <c r="M108" s="3">
        <v>21</v>
      </c>
      <c r="N108" s="3">
        <v>20</v>
      </c>
    </row>
    <row r="109" spans="1:14" ht="15">
      <c r="A109" s="4" t="s">
        <v>97</v>
      </c>
      <c r="B109" s="3" t="s">
        <v>217</v>
      </c>
      <c r="C109" s="13">
        <v>1984</v>
      </c>
      <c r="D109" s="3" t="s">
        <v>238</v>
      </c>
      <c r="E109" s="3"/>
      <c r="F109" s="4">
        <v>33</v>
      </c>
      <c r="G109" s="4">
        <v>36</v>
      </c>
      <c r="I109" s="5">
        <f t="shared" si="2"/>
        <v>6.7200024</v>
      </c>
      <c r="J109" s="3"/>
      <c r="K109" s="6">
        <f t="shared" si="3"/>
        <v>63.492060657597385</v>
      </c>
      <c r="L109" s="6"/>
      <c r="M109" s="3">
        <v>21</v>
      </c>
      <c r="N109" s="3">
        <v>20</v>
      </c>
    </row>
    <row r="110" spans="1:14" ht="15">
      <c r="A110" s="4" t="s">
        <v>98</v>
      </c>
      <c r="B110" s="3" t="s">
        <v>217</v>
      </c>
      <c r="C110" s="13">
        <v>1984</v>
      </c>
      <c r="D110" s="3" t="s">
        <v>238</v>
      </c>
      <c r="E110" s="3"/>
      <c r="F110" s="4">
        <v>33</v>
      </c>
      <c r="G110" s="4">
        <v>39</v>
      </c>
      <c r="I110" s="5">
        <f t="shared" si="2"/>
        <v>6.730002600000001</v>
      </c>
      <c r="J110" s="3"/>
      <c r="K110" s="6">
        <f t="shared" si="3"/>
        <v>63.397716963734894</v>
      </c>
      <c r="L110" s="6"/>
      <c r="M110" s="3">
        <v>21</v>
      </c>
      <c r="N110" s="3">
        <v>20</v>
      </c>
    </row>
    <row r="111" spans="1:14" ht="15">
      <c r="A111" s="4" t="s">
        <v>99</v>
      </c>
      <c r="B111" s="3" t="s">
        <v>217</v>
      </c>
      <c r="C111" s="13">
        <v>29849</v>
      </c>
      <c r="D111" s="3" t="s">
        <v>238</v>
      </c>
      <c r="E111" s="3"/>
      <c r="F111" s="4">
        <v>33</v>
      </c>
      <c r="G111" s="4">
        <v>42</v>
      </c>
      <c r="I111" s="5">
        <f t="shared" si="2"/>
        <v>6.740002800000001</v>
      </c>
      <c r="J111" s="3"/>
      <c r="K111" s="6">
        <f t="shared" si="3"/>
        <v>63.30365322696898</v>
      </c>
      <c r="L111" s="6"/>
      <c r="M111" s="3">
        <v>21</v>
      </c>
      <c r="N111" s="3">
        <v>20</v>
      </c>
    </row>
    <row r="112" spans="1:15" ht="15">
      <c r="A112" s="12" t="s">
        <v>472</v>
      </c>
      <c r="B112" s="12" t="s">
        <v>219</v>
      </c>
      <c r="C112" s="10">
        <v>41436</v>
      </c>
      <c r="D112" s="11" t="s">
        <v>238</v>
      </c>
      <c r="F112" s="11">
        <v>33</v>
      </c>
      <c r="G112" s="11">
        <v>46</v>
      </c>
      <c r="I112" s="18">
        <f t="shared" si="2"/>
        <v>6.7533364</v>
      </c>
      <c r="J112" s="3"/>
      <c r="K112" s="6">
        <f>(+M112+N112*0.016667)/(G112*0.016667+F112)*100</f>
        <v>63.17866825055538</v>
      </c>
      <c r="L112" s="6"/>
      <c r="M112" s="3">
        <v>21</v>
      </c>
      <c r="N112" s="3">
        <v>20</v>
      </c>
      <c r="O112" s="1">
        <v>2013</v>
      </c>
    </row>
    <row r="113" spans="1:15" ht="15">
      <c r="A113" s="11" t="s">
        <v>450</v>
      </c>
      <c r="B113" s="12" t="s">
        <v>217</v>
      </c>
      <c r="C113" s="10">
        <v>41436</v>
      </c>
      <c r="D113" s="11" t="s">
        <v>238</v>
      </c>
      <c r="F113" s="11">
        <v>34</v>
      </c>
      <c r="G113" s="11">
        <v>7</v>
      </c>
      <c r="I113" s="18">
        <f t="shared" si="2"/>
        <v>6.8233338</v>
      </c>
      <c r="J113" s="3"/>
      <c r="K113" s="6">
        <f>(+M113+N113*0.016667)/(G113*0.016667+F113)*100</f>
        <v>62.53054775071975</v>
      </c>
      <c r="L113" s="6"/>
      <c r="M113" s="3">
        <v>21</v>
      </c>
      <c r="N113" s="3">
        <v>20</v>
      </c>
      <c r="O113" s="1">
        <v>2013</v>
      </c>
    </row>
    <row r="114" spans="1:14" ht="15">
      <c r="A114" s="3" t="s">
        <v>100</v>
      </c>
      <c r="B114" s="3" t="s">
        <v>217</v>
      </c>
      <c r="C114" s="46">
        <v>34506</v>
      </c>
      <c r="D114" s="3" t="s">
        <v>238</v>
      </c>
      <c r="E114" s="3"/>
      <c r="F114" s="3">
        <v>34</v>
      </c>
      <c r="G114" s="3">
        <v>8</v>
      </c>
      <c r="H114" s="3"/>
      <c r="I114" s="5">
        <f t="shared" si="2"/>
        <v>6.8266672</v>
      </c>
      <c r="J114" s="3"/>
      <c r="K114" s="6">
        <f t="shared" si="3"/>
        <v>62.500014648436355</v>
      </c>
      <c r="L114" s="6"/>
      <c r="M114" s="3">
        <v>21</v>
      </c>
      <c r="N114" s="3">
        <v>20</v>
      </c>
    </row>
    <row r="115" spans="1:14" ht="15">
      <c r="A115" s="4" t="s">
        <v>101</v>
      </c>
      <c r="B115" s="3" t="s">
        <v>217</v>
      </c>
      <c r="C115" s="13">
        <v>1984</v>
      </c>
      <c r="D115" s="3" t="s">
        <v>238</v>
      </c>
      <c r="E115" s="3"/>
      <c r="F115" s="4">
        <v>34</v>
      </c>
      <c r="G115" s="4">
        <v>21</v>
      </c>
      <c r="I115" s="5">
        <f t="shared" si="2"/>
        <v>6.8700014</v>
      </c>
      <c r="J115" s="3"/>
      <c r="K115" s="6">
        <f t="shared" si="3"/>
        <v>62.105780648021415</v>
      </c>
      <c r="L115" s="6"/>
      <c r="M115" s="3">
        <v>21</v>
      </c>
      <c r="N115" s="3">
        <v>20</v>
      </c>
    </row>
    <row r="116" spans="1:14" ht="15">
      <c r="A116" s="1" t="s">
        <v>102</v>
      </c>
      <c r="B116" s="3" t="s">
        <v>217</v>
      </c>
      <c r="C116" s="13">
        <v>33050</v>
      </c>
      <c r="D116" s="3" t="s">
        <v>238</v>
      </c>
      <c r="E116" s="3"/>
      <c r="F116" s="4">
        <v>34</v>
      </c>
      <c r="G116" s="4">
        <v>51</v>
      </c>
      <c r="I116" s="5">
        <f t="shared" si="2"/>
        <v>6.9700034</v>
      </c>
      <c r="J116" s="3"/>
      <c r="K116" s="6">
        <f t="shared" si="3"/>
        <v>61.21471906312126</v>
      </c>
      <c r="L116" s="6"/>
      <c r="M116" s="3">
        <v>21</v>
      </c>
      <c r="N116" s="3">
        <v>20</v>
      </c>
    </row>
    <row r="117" spans="1:14" ht="15">
      <c r="A117" s="3" t="s">
        <v>103</v>
      </c>
      <c r="B117" s="3" t="s">
        <v>217</v>
      </c>
      <c r="C117" s="46">
        <v>34870</v>
      </c>
      <c r="D117" s="3" t="s">
        <v>238</v>
      </c>
      <c r="E117" s="3"/>
      <c r="F117" s="3">
        <v>35</v>
      </c>
      <c r="G117" s="3">
        <v>6</v>
      </c>
      <c r="H117" s="3"/>
      <c r="I117" s="5">
        <f t="shared" si="2"/>
        <v>7.020000400000001</v>
      </c>
      <c r="J117" s="3"/>
      <c r="K117" s="6">
        <f t="shared" si="3"/>
        <v>60.7787429755702</v>
      </c>
      <c r="L117" s="6"/>
      <c r="M117" s="3">
        <v>21</v>
      </c>
      <c r="N117" s="3">
        <v>20</v>
      </c>
    </row>
    <row r="118" spans="1:14" ht="15">
      <c r="A118" s="3" t="s">
        <v>104</v>
      </c>
      <c r="B118" s="3" t="s">
        <v>217</v>
      </c>
      <c r="C118" s="46">
        <v>34142</v>
      </c>
      <c r="D118" s="3" t="s">
        <v>238</v>
      </c>
      <c r="E118" s="3"/>
      <c r="F118" s="3">
        <v>35</v>
      </c>
      <c r="G118" s="3">
        <v>20</v>
      </c>
      <c r="H118" s="3"/>
      <c r="I118" s="5">
        <f t="shared" si="2"/>
        <v>7.066668</v>
      </c>
      <c r="J118" s="3"/>
      <c r="K118" s="6">
        <f t="shared" si="3"/>
        <v>60.377365966534725</v>
      </c>
      <c r="L118" s="6"/>
      <c r="M118" s="3">
        <v>21</v>
      </c>
      <c r="N118" s="3">
        <v>20</v>
      </c>
    </row>
    <row r="119" spans="1:14" ht="15">
      <c r="A119" s="1" t="s">
        <v>105</v>
      </c>
      <c r="B119" s="1" t="s">
        <v>219</v>
      </c>
      <c r="C119" s="14">
        <v>37061</v>
      </c>
      <c r="D119" s="3" t="s">
        <v>238</v>
      </c>
      <c r="E119" s="3"/>
      <c r="F119" s="1">
        <v>36</v>
      </c>
      <c r="G119" s="1">
        <v>5</v>
      </c>
      <c r="I119" s="5">
        <f t="shared" si="2"/>
        <v>7.216666999999999</v>
      </c>
      <c r="J119" s="3"/>
      <c r="K119" s="6">
        <f t="shared" si="3"/>
        <v>59.12241759249803</v>
      </c>
      <c r="L119" s="6"/>
      <c r="M119" s="3">
        <v>21</v>
      </c>
      <c r="N119" s="3">
        <v>20</v>
      </c>
    </row>
    <row r="120" spans="1:14" ht="15">
      <c r="A120" s="4" t="s">
        <v>106</v>
      </c>
      <c r="B120" s="3" t="s">
        <v>217</v>
      </c>
      <c r="C120" s="13">
        <v>29849</v>
      </c>
      <c r="D120" s="3" t="s">
        <v>238</v>
      </c>
      <c r="E120" s="3"/>
      <c r="F120" s="4">
        <v>36</v>
      </c>
      <c r="G120" s="4">
        <v>6</v>
      </c>
      <c r="I120" s="5">
        <f t="shared" si="2"/>
        <v>7.220000400000001</v>
      </c>
      <c r="J120" s="3"/>
      <c r="K120" s="6">
        <f t="shared" si="3"/>
        <v>59.09512137977166</v>
      </c>
      <c r="L120" s="6"/>
      <c r="M120" s="3">
        <v>21</v>
      </c>
      <c r="N120" s="3">
        <v>20</v>
      </c>
    </row>
    <row r="121" spans="1:14" ht="15">
      <c r="A121" s="1" t="s">
        <v>107</v>
      </c>
      <c r="B121" s="1" t="s">
        <v>217</v>
      </c>
      <c r="C121" s="14">
        <v>37061</v>
      </c>
      <c r="D121" s="3" t="s">
        <v>238</v>
      </c>
      <c r="E121" s="3"/>
      <c r="F121" s="1">
        <v>36</v>
      </c>
      <c r="G121" s="1">
        <v>6</v>
      </c>
      <c r="I121" s="5">
        <f t="shared" si="2"/>
        <v>7.220000400000001</v>
      </c>
      <c r="J121" s="3"/>
      <c r="K121" s="6">
        <f t="shared" si="3"/>
        <v>59.09512137977166</v>
      </c>
      <c r="L121" s="6"/>
      <c r="M121" s="3">
        <v>21</v>
      </c>
      <c r="N121" s="3">
        <v>20</v>
      </c>
    </row>
    <row r="122" spans="1:14" ht="15">
      <c r="A122" s="1" t="s">
        <v>108</v>
      </c>
      <c r="B122" s="1" t="s">
        <v>217</v>
      </c>
      <c r="C122" s="14">
        <v>39609</v>
      </c>
      <c r="D122" s="1" t="s">
        <v>238</v>
      </c>
      <c r="F122" s="1">
        <v>36</v>
      </c>
      <c r="G122" s="1">
        <v>9</v>
      </c>
      <c r="I122" s="5">
        <f t="shared" si="2"/>
        <v>7.2300005999999994</v>
      </c>
      <c r="J122" s="3"/>
      <c r="K122" s="6">
        <f t="shared" si="3"/>
        <v>59.013383760991665</v>
      </c>
      <c r="L122" s="6"/>
      <c r="M122" s="3">
        <v>21</v>
      </c>
      <c r="N122" s="3">
        <v>20</v>
      </c>
    </row>
    <row r="123" spans="1:14" ht="15">
      <c r="A123" s="1" t="s">
        <v>109</v>
      </c>
      <c r="B123" s="1" t="s">
        <v>217</v>
      </c>
      <c r="C123" s="14">
        <v>39609</v>
      </c>
      <c r="D123" s="1" t="s">
        <v>238</v>
      </c>
      <c r="F123" s="1">
        <v>36</v>
      </c>
      <c r="G123" s="1">
        <v>17</v>
      </c>
      <c r="I123" s="5">
        <f t="shared" si="2"/>
        <v>7.2566678</v>
      </c>
      <c r="J123" s="3"/>
      <c r="K123" s="6">
        <f t="shared" si="3"/>
        <v>58.79651814845376</v>
      </c>
      <c r="L123" s="6"/>
      <c r="M123" s="3">
        <v>21</v>
      </c>
      <c r="N123" s="3">
        <v>20</v>
      </c>
    </row>
    <row r="124" spans="1:14" ht="15">
      <c r="A124" s="11" t="s">
        <v>319</v>
      </c>
      <c r="B124" s="12" t="s">
        <v>217</v>
      </c>
      <c r="C124" s="45">
        <v>41072</v>
      </c>
      <c r="D124" s="1" t="s">
        <v>238</v>
      </c>
      <c r="F124" s="11">
        <v>36</v>
      </c>
      <c r="G124" s="11">
        <v>41</v>
      </c>
      <c r="I124" s="18">
        <f t="shared" si="2"/>
        <v>7.3366694</v>
      </c>
      <c r="J124" s="3"/>
      <c r="K124" s="6">
        <f>(+M124+N124*0.016667)/(G124*0.016667+F124)*100</f>
        <v>58.155380423711065</v>
      </c>
      <c r="L124" s="6"/>
      <c r="M124" s="3">
        <v>21</v>
      </c>
      <c r="N124" s="3">
        <v>20</v>
      </c>
    </row>
    <row r="125" spans="1:14" ht="15">
      <c r="A125" s="1" t="s">
        <v>110</v>
      </c>
      <c r="B125" s="1" t="s">
        <v>217</v>
      </c>
      <c r="C125" s="14">
        <v>39609</v>
      </c>
      <c r="D125" s="1" t="s">
        <v>238</v>
      </c>
      <c r="F125" s="1">
        <v>37</v>
      </c>
      <c r="G125" s="1">
        <v>5</v>
      </c>
      <c r="I125" s="5">
        <f t="shared" si="2"/>
        <v>7.4166669999999995</v>
      </c>
      <c r="J125" s="3"/>
      <c r="K125" s="6">
        <f t="shared" si="3"/>
        <v>57.528105279635724</v>
      </c>
      <c r="L125" s="6"/>
      <c r="M125" s="3">
        <v>21</v>
      </c>
      <c r="N125" s="3">
        <v>20</v>
      </c>
    </row>
    <row r="126" spans="1:14" ht="15">
      <c r="A126" s="3" t="s">
        <v>111</v>
      </c>
      <c r="B126" s="3" t="s">
        <v>217</v>
      </c>
      <c r="C126" s="46">
        <v>35598</v>
      </c>
      <c r="D126" s="3" t="s">
        <v>238</v>
      </c>
      <c r="E126" s="3"/>
      <c r="F126" s="3">
        <v>37</v>
      </c>
      <c r="G126" s="3">
        <v>13</v>
      </c>
      <c r="H126" s="3"/>
      <c r="I126" s="5">
        <f t="shared" si="2"/>
        <v>7.4433342</v>
      </c>
      <c r="J126" s="3"/>
      <c r="K126" s="6">
        <f t="shared" si="3"/>
        <v>57.3219995952889</v>
      </c>
      <c r="L126" s="6"/>
      <c r="M126" s="3">
        <v>21</v>
      </c>
      <c r="N126" s="3">
        <v>20</v>
      </c>
    </row>
    <row r="127" spans="1:14" ht="15">
      <c r="A127" s="3" t="s">
        <v>112</v>
      </c>
      <c r="B127" s="3" t="s">
        <v>217</v>
      </c>
      <c r="C127" s="46">
        <v>34870</v>
      </c>
      <c r="D127" s="3" t="s">
        <v>238</v>
      </c>
      <c r="E127" s="3"/>
      <c r="F127" s="3">
        <v>37</v>
      </c>
      <c r="G127" s="3">
        <v>48</v>
      </c>
      <c r="H127" s="3"/>
      <c r="I127" s="5">
        <f t="shared" si="2"/>
        <v>7.5600032</v>
      </c>
      <c r="J127" s="3"/>
      <c r="K127" s="6">
        <f t="shared" si="3"/>
        <v>56.43738351856782</v>
      </c>
      <c r="L127" s="6"/>
      <c r="M127" s="3">
        <v>21</v>
      </c>
      <c r="N127" s="3">
        <v>20</v>
      </c>
    </row>
    <row r="128" spans="1:14" ht="15">
      <c r="A128" s="3" t="s">
        <v>113</v>
      </c>
      <c r="B128" s="3" t="s">
        <v>217</v>
      </c>
      <c r="C128" s="46">
        <v>34142</v>
      </c>
      <c r="D128" s="3" t="s">
        <v>238</v>
      </c>
      <c r="E128" s="3"/>
      <c r="F128" s="3">
        <v>38</v>
      </c>
      <c r="G128" s="3">
        <v>3</v>
      </c>
      <c r="H128" s="3"/>
      <c r="I128" s="5">
        <f t="shared" si="2"/>
        <v>7.6100002</v>
      </c>
      <c r="J128" s="3"/>
      <c r="K128" s="6">
        <f t="shared" si="3"/>
        <v>56.06659510994494</v>
      </c>
      <c r="L128" s="6"/>
      <c r="M128" s="3">
        <v>21</v>
      </c>
      <c r="N128" s="3">
        <v>20</v>
      </c>
    </row>
    <row r="129" spans="1:14" ht="15">
      <c r="A129" s="4" t="s">
        <v>114</v>
      </c>
      <c r="B129" s="3" t="s">
        <v>217</v>
      </c>
      <c r="C129" s="13">
        <v>1984</v>
      </c>
      <c r="D129" s="3" t="s">
        <v>238</v>
      </c>
      <c r="E129" s="3"/>
      <c r="F129" s="4">
        <v>38</v>
      </c>
      <c r="G129" s="4">
        <v>58</v>
      </c>
      <c r="I129" s="5">
        <f t="shared" si="2"/>
        <v>7.793337200000001</v>
      </c>
      <c r="J129" s="3"/>
      <c r="K129" s="6">
        <f t="shared" si="3"/>
        <v>54.74763750758789</v>
      </c>
      <c r="L129" s="6"/>
      <c r="M129" s="3">
        <v>21</v>
      </c>
      <c r="N129" s="3">
        <v>20</v>
      </c>
    </row>
    <row r="130" spans="1:14" ht="15">
      <c r="A130" s="3" t="s">
        <v>115</v>
      </c>
      <c r="B130" s="3" t="s">
        <v>217</v>
      </c>
      <c r="C130" s="46">
        <v>35598</v>
      </c>
      <c r="D130" s="3" t="s">
        <v>238</v>
      </c>
      <c r="E130" s="3"/>
      <c r="F130" s="3">
        <v>39</v>
      </c>
      <c r="G130" s="3">
        <v>1</v>
      </c>
      <c r="H130" s="3"/>
      <c r="I130" s="5">
        <f t="shared" si="2"/>
        <v>7.8033334</v>
      </c>
      <c r="J130" s="3"/>
      <c r="K130" s="6">
        <f t="shared" si="3"/>
        <v>54.677504872468994</v>
      </c>
      <c r="L130" s="6"/>
      <c r="M130" s="3">
        <v>21</v>
      </c>
      <c r="N130" s="3">
        <v>20</v>
      </c>
    </row>
    <row r="131" spans="1:14" ht="15">
      <c r="A131" s="1" t="s">
        <v>116</v>
      </c>
      <c r="B131" s="1" t="s">
        <v>217</v>
      </c>
      <c r="C131" s="14">
        <v>37425</v>
      </c>
      <c r="D131" s="1" t="s">
        <v>238</v>
      </c>
      <c r="F131" s="1">
        <v>39</v>
      </c>
      <c r="G131" s="1">
        <v>14</v>
      </c>
      <c r="I131" s="5">
        <f t="shared" si="2"/>
        <v>7.846667600000001</v>
      </c>
      <c r="J131" s="3"/>
      <c r="K131" s="6">
        <f t="shared" si="3"/>
        <v>54.37554153561952</v>
      </c>
      <c r="L131" s="6"/>
      <c r="M131" s="3">
        <v>21</v>
      </c>
      <c r="N131" s="3">
        <v>20</v>
      </c>
    </row>
    <row r="132" spans="1:14" ht="15">
      <c r="A132" s="1" t="s">
        <v>117</v>
      </c>
      <c r="B132" s="1" t="s">
        <v>217</v>
      </c>
      <c r="C132" s="46">
        <v>31958</v>
      </c>
      <c r="D132" s="3" t="s">
        <v>238</v>
      </c>
      <c r="E132" s="3"/>
      <c r="F132" s="1">
        <v>39</v>
      </c>
      <c r="G132" s="1">
        <v>45</v>
      </c>
      <c r="I132" s="5">
        <f t="shared" si="2"/>
        <v>7.950003</v>
      </c>
      <c r="J132" s="3"/>
      <c r="K132" s="6">
        <f t="shared" si="3"/>
        <v>53.66875962185171</v>
      </c>
      <c r="L132" s="6"/>
      <c r="M132" s="3">
        <v>21</v>
      </c>
      <c r="N132" s="3">
        <v>20</v>
      </c>
    </row>
    <row r="133" spans="1:14" ht="15">
      <c r="A133" s="1" t="s">
        <v>118</v>
      </c>
      <c r="B133" s="1" t="s">
        <v>217</v>
      </c>
      <c r="C133" s="14">
        <v>39609</v>
      </c>
      <c r="D133" s="1" t="s">
        <v>238</v>
      </c>
      <c r="F133" s="1">
        <v>40</v>
      </c>
      <c r="G133" s="1">
        <v>29</v>
      </c>
      <c r="I133" s="5">
        <f t="shared" si="2"/>
        <v>8.0966686</v>
      </c>
      <c r="J133" s="3"/>
      <c r="K133" s="6">
        <f t="shared" si="3"/>
        <v>52.69658684066679</v>
      </c>
      <c r="L133" s="6"/>
      <c r="M133" s="3">
        <v>21</v>
      </c>
      <c r="N133" s="3">
        <v>20</v>
      </c>
    </row>
    <row r="134" spans="1:14" ht="15">
      <c r="A134" s="4" t="s">
        <v>119</v>
      </c>
      <c r="B134" s="3" t="s">
        <v>217</v>
      </c>
      <c r="C134" s="13">
        <v>1983</v>
      </c>
      <c r="D134" s="3" t="s">
        <v>238</v>
      </c>
      <c r="E134" s="3"/>
      <c r="F134" s="4">
        <v>40</v>
      </c>
      <c r="G134" s="4">
        <v>33</v>
      </c>
      <c r="I134" s="5">
        <f t="shared" si="2"/>
        <v>8.1100022</v>
      </c>
      <c r="J134" s="3"/>
      <c r="K134" s="6">
        <f t="shared" si="3"/>
        <v>52.60994873712859</v>
      </c>
      <c r="L134" s="6"/>
      <c r="M134" s="3">
        <v>21</v>
      </c>
      <c r="N134" s="3">
        <v>20</v>
      </c>
    </row>
    <row r="135" spans="1:14" ht="15">
      <c r="A135" s="4" t="s">
        <v>120</v>
      </c>
      <c r="B135" s="3" t="s">
        <v>217</v>
      </c>
      <c r="C135" s="13">
        <v>1984</v>
      </c>
      <c r="D135" s="3" t="s">
        <v>238</v>
      </c>
      <c r="E135" s="3"/>
      <c r="F135" s="4">
        <v>44</v>
      </c>
      <c r="G135" s="4">
        <v>18</v>
      </c>
      <c r="I135" s="5">
        <f t="shared" si="2"/>
        <v>8.860001200000001</v>
      </c>
      <c r="J135" s="3"/>
      <c r="K135" s="6">
        <f t="shared" si="3"/>
        <v>48.15651717970422</v>
      </c>
      <c r="L135" s="6"/>
      <c r="M135" s="3">
        <v>21</v>
      </c>
      <c r="N135" s="3">
        <v>20</v>
      </c>
    </row>
    <row r="136" spans="1:14" ht="15">
      <c r="A136" s="1" t="s">
        <v>121</v>
      </c>
      <c r="B136" s="3" t="s">
        <v>220</v>
      </c>
      <c r="C136" s="46">
        <v>31958</v>
      </c>
      <c r="D136" s="3" t="s">
        <v>238</v>
      </c>
      <c r="E136" s="3"/>
      <c r="F136" s="1">
        <v>26</v>
      </c>
      <c r="G136" s="1">
        <v>0</v>
      </c>
      <c r="I136" s="5">
        <f t="shared" si="2"/>
        <v>5.2</v>
      </c>
      <c r="J136" s="3"/>
      <c r="K136" s="6">
        <f t="shared" si="3"/>
        <v>86.79491538461538</v>
      </c>
      <c r="L136" s="6"/>
      <c r="M136" s="3">
        <v>22</v>
      </c>
      <c r="N136" s="3">
        <v>34</v>
      </c>
    </row>
    <row r="137" spans="1:14" ht="15">
      <c r="A137" s="4" t="s">
        <v>39</v>
      </c>
      <c r="B137" s="3" t="s">
        <v>220</v>
      </c>
      <c r="C137" s="13">
        <v>31958</v>
      </c>
      <c r="D137" s="3" t="s">
        <v>238</v>
      </c>
      <c r="E137" s="3"/>
      <c r="F137" s="4">
        <v>26</v>
      </c>
      <c r="G137" s="4">
        <v>53</v>
      </c>
      <c r="I137" s="5">
        <f t="shared" si="2"/>
        <v>5.3766702</v>
      </c>
      <c r="J137" s="3"/>
      <c r="K137" s="6">
        <f t="shared" si="3"/>
        <v>83.94295041566804</v>
      </c>
      <c r="L137" s="6"/>
      <c r="M137" s="3">
        <v>22</v>
      </c>
      <c r="N137" s="3">
        <v>34</v>
      </c>
    </row>
    <row r="138" spans="1:14" ht="15">
      <c r="A138" s="3" t="s">
        <v>122</v>
      </c>
      <c r="B138" s="3" t="s">
        <v>220</v>
      </c>
      <c r="C138" s="46">
        <v>33414</v>
      </c>
      <c r="D138" s="3" t="s">
        <v>238</v>
      </c>
      <c r="E138" s="3"/>
      <c r="F138" s="3">
        <v>27</v>
      </c>
      <c r="G138" s="3">
        <v>13</v>
      </c>
      <c r="H138" s="3"/>
      <c r="I138" s="5">
        <f t="shared" si="2"/>
        <v>5.443334200000001</v>
      </c>
      <c r="J138" s="3"/>
      <c r="K138" s="6">
        <f t="shared" si="3"/>
        <v>82.91490902763236</v>
      </c>
      <c r="L138" s="6"/>
      <c r="M138" s="3">
        <v>22</v>
      </c>
      <c r="N138" s="3">
        <v>34</v>
      </c>
    </row>
    <row r="139" spans="1:14" ht="15">
      <c r="A139" s="4" t="s">
        <v>123</v>
      </c>
      <c r="B139" s="3" t="s">
        <v>220</v>
      </c>
      <c r="C139" s="13">
        <v>31230</v>
      </c>
      <c r="D139" s="3" t="s">
        <v>238</v>
      </c>
      <c r="E139" s="3"/>
      <c r="F139" s="4">
        <v>27</v>
      </c>
      <c r="G139" s="4">
        <v>17</v>
      </c>
      <c r="I139" s="5">
        <f t="shared" si="2"/>
        <v>5.4566678</v>
      </c>
      <c r="J139" s="3"/>
      <c r="K139" s="6">
        <f t="shared" si="3"/>
        <v>82.71230291864202</v>
      </c>
      <c r="L139" s="6"/>
      <c r="M139" s="3">
        <v>22</v>
      </c>
      <c r="N139" s="3">
        <v>34</v>
      </c>
    </row>
    <row r="140" spans="1:14" ht="15">
      <c r="A140" s="4" t="s">
        <v>130</v>
      </c>
      <c r="B140" s="12" t="s">
        <v>220</v>
      </c>
      <c r="C140" s="45">
        <v>41072</v>
      </c>
      <c r="D140" s="1" t="s">
        <v>238</v>
      </c>
      <c r="F140" s="11">
        <v>28</v>
      </c>
      <c r="G140" s="11">
        <v>16</v>
      </c>
      <c r="I140" s="18">
        <f t="shared" si="2"/>
        <v>5.6533344</v>
      </c>
      <c r="J140" s="3"/>
      <c r="K140" s="6">
        <f>(+M140+N140*0.016667)/(G140*0.016667+F140)*100</f>
        <v>79.83493069152252</v>
      </c>
      <c r="L140" s="6"/>
      <c r="M140" s="3">
        <v>22</v>
      </c>
      <c r="N140" s="3">
        <v>34</v>
      </c>
    </row>
    <row r="141" spans="1:14" ht="15">
      <c r="A141" s="1" t="s">
        <v>124</v>
      </c>
      <c r="B141" s="3" t="s">
        <v>220</v>
      </c>
      <c r="C141" s="13">
        <v>32322</v>
      </c>
      <c r="D141" s="3" t="s">
        <v>238</v>
      </c>
      <c r="E141" s="3"/>
      <c r="F141" s="4">
        <v>28</v>
      </c>
      <c r="G141" s="4">
        <v>27</v>
      </c>
      <c r="I141" s="5">
        <f t="shared" si="2"/>
        <v>5.6900018</v>
      </c>
      <c r="J141" s="3"/>
      <c r="K141" s="6">
        <f t="shared" si="3"/>
        <v>79.32045996892303</v>
      </c>
      <c r="L141" s="6"/>
      <c r="M141" s="3">
        <v>22</v>
      </c>
      <c r="N141" s="3">
        <v>34</v>
      </c>
    </row>
    <row r="142" spans="1:14" ht="15">
      <c r="A142" s="3" t="s">
        <v>125</v>
      </c>
      <c r="B142" s="3" t="s">
        <v>220</v>
      </c>
      <c r="C142" s="46">
        <v>33414</v>
      </c>
      <c r="D142" s="3" t="s">
        <v>238</v>
      </c>
      <c r="E142" s="3"/>
      <c r="F142" s="3">
        <v>28</v>
      </c>
      <c r="G142" s="3">
        <v>36</v>
      </c>
      <c r="H142" s="3"/>
      <c r="I142" s="5">
        <f aca="true" t="shared" si="4" ref="I142:I208">(G142*0.016667+F142)/5</f>
        <v>5.7200024</v>
      </c>
      <c r="J142" s="3"/>
      <c r="K142" s="6">
        <f aca="true" t="shared" si="5" ref="K142:K208">(+M142+N142*0.016667)/(G142*0.016667+F142)*100</f>
        <v>78.9044354247124</v>
      </c>
      <c r="L142" s="6"/>
      <c r="M142" s="3">
        <v>22</v>
      </c>
      <c r="N142" s="3">
        <v>34</v>
      </c>
    </row>
    <row r="143" spans="1:14" ht="15">
      <c r="A143" s="4" t="s">
        <v>126</v>
      </c>
      <c r="B143" s="4" t="s">
        <v>220</v>
      </c>
      <c r="C143" s="13">
        <v>29849</v>
      </c>
      <c r="D143" s="3" t="s">
        <v>238</v>
      </c>
      <c r="E143" s="3"/>
      <c r="F143" s="4">
        <v>28</v>
      </c>
      <c r="G143" s="4">
        <v>45</v>
      </c>
      <c r="I143" s="5">
        <f t="shared" si="4"/>
        <v>5.750003</v>
      </c>
      <c r="J143" s="3"/>
      <c r="K143" s="6">
        <f t="shared" si="5"/>
        <v>78.49275209073804</v>
      </c>
      <c r="L143" s="6"/>
      <c r="M143" s="3">
        <v>22</v>
      </c>
      <c r="N143" s="3">
        <v>34</v>
      </c>
    </row>
    <row r="144" spans="1:14" ht="15">
      <c r="A144" s="4" t="s">
        <v>127</v>
      </c>
      <c r="B144" s="3" t="s">
        <v>220</v>
      </c>
      <c r="C144" s="13">
        <v>31230</v>
      </c>
      <c r="D144" s="3" t="s">
        <v>238</v>
      </c>
      <c r="E144" s="3"/>
      <c r="F144" s="4">
        <v>28</v>
      </c>
      <c r="G144" s="4">
        <v>50</v>
      </c>
      <c r="I144" s="5">
        <f t="shared" si="4"/>
        <v>5.7666699999999995</v>
      </c>
      <c r="J144" s="3"/>
      <c r="K144" s="6">
        <f t="shared" si="5"/>
        <v>78.26589001971675</v>
      </c>
      <c r="L144" s="6"/>
      <c r="M144" s="3">
        <v>22</v>
      </c>
      <c r="N144" s="3">
        <v>34</v>
      </c>
    </row>
    <row r="145" spans="1:14" ht="15">
      <c r="A145" s="1" t="s">
        <v>79</v>
      </c>
      <c r="B145" s="3" t="s">
        <v>220</v>
      </c>
      <c r="C145" s="13">
        <v>32686</v>
      </c>
      <c r="D145" s="3" t="s">
        <v>238</v>
      </c>
      <c r="E145" s="3"/>
      <c r="F145" s="4">
        <v>29</v>
      </c>
      <c r="G145" s="4">
        <v>2</v>
      </c>
      <c r="I145" s="5">
        <f t="shared" si="4"/>
        <v>5.8066668</v>
      </c>
      <c r="J145" s="3"/>
      <c r="K145" s="6">
        <f t="shared" si="5"/>
        <v>77.72678811189924</v>
      </c>
      <c r="L145" s="6"/>
      <c r="M145" s="3">
        <v>22</v>
      </c>
      <c r="N145" s="3">
        <v>34</v>
      </c>
    </row>
    <row r="146" spans="1:14" ht="15">
      <c r="A146" s="3" t="s">
        <v>128</v>
      </c>
      <c r="B146" s="3" t="s">
        <v>220</v>
      </c>
      <c r="C146" s="46">
        <v>35351</v>
      </c>
      <c r="D146" s="3" t="s">
        <v>240</v>
      </c>
      <c r="E146" s="3"/>
      <c r="F146" s="3">
        <v>29</v>
      </c>
      <c r="G146" s="3">
        <v>3</v>
      </c>
      <c r="H146" s="3"/>
      <c r="I146" s="5">
        <f t="shared" si="4"/>
        <v>5.8100002</v>
      </c>
      <c r="J146" s="3"/>
      <c r="K146" s="6">
        <f t="shared" si="5"/>
        <v>77.68219353933928</v>
      </c>
      <c r="L146" s="6"/>
      <c r="M146" s="3">
        <v>22</v>
      </c>
      <c r="N146" s="3">
        <v>34</v>
      </c>
    </row>
    <row r="147" spans="1:14" ht="15">
      <c r="A147" s="3" t="s">
        <v>129</v>
      </c>
      <c r="B147" s="3" t="s">
        <v>220</v>
      </c>
      <c r="C147" s="46">
        <v>33475</v>
      </c>
      <c r="D147" s="3" t="s">
        <v>242</v>
      </c>
      <c r="E147" s="3"/>
      <c r="F147" s="3">
        <v>29</v>
      </c>
      <c r="G147" s="3">
        <v>13</v>
      </c>
      <c r="H147" s="3"/>
      <c r="I147" s="5">
        <f t="shared" si="4"/>
        <v>5.8433342</v>
      </c>
      <c r="J147" s="3"/>
      <c r="K147" s="6">
        <f t="shared" si="5"/>
        <v>77.23904615963947</v>
      </c>
      <c r="L147" s="6"/>
      <c r="M147" s="3">
        <v>22</v>
      </c>
      <c r="N147" s="3">
        <v>34</v>
      </c>
    </row>
    <row r="148" spans="1:14" ht="15">
      <c r="A148" s="4" t="s">
        <v>131</v>
      </c>
      <c r="B148" s="3" t="s">
        <v>220</v>
      </c>
      <c r="C148" s="13">
        <v>32322</v>
      </c>
      <c r="D148" s="3" t="s">
        <v>238</v>
      </c>
      <c r="E148" s="3"/>
      <c r="F148" s="4">
        <v>29</v>
      </c>
      <c r="G148" s="4">
        <v>25</v>
      </c>
      <c r="I148" s="5">
        <f t="shared" si="4"/>
        <v>5.883335000000001</v>
      </c>
      <c r="J148" s="3"/>
      <c r="K148" s="6">
        <f t="shared" si="5"/>
        <v>76.71389781475982</v>
      </c>
      <c r="L148" s="6"/>
      <c r="M148" s="3">
        <v>22</v>
      </c>
      <c r="N148" s="3">
        <v>34</v>
      </c>
    </row>
    <row r="149" spans="1:14" ht="15">
      <c r="A149" s="3" t="s">
        <v>132</v>
      </c>
      <c r="B149" s="3" t="s">
        <v>220</v>
      </c>
      <c r="C149" s="46">
        <v>33451</v>
      </c>
      <c r="D149" s="3" t="s">
        <v>239</v>
      </c>
      <c r="E149" s="3"/>
      <c r="F149" s="3">
        <v>29</v>
      </c>
      <c r="G149" s="3">
        <v>34</v>
      </c>
      <c r="H149" s="3"/>
      <c r="I149" s="5">
        <f t="shared" si="4"/>
        <v>5.9133356</v>
      </c>
      <c r="J149" s="3"/>
      <c r="K149" s="6">
        <f t="shared" si="5"/>
        <v>76.3246990412653</v>
      </c>
      <c r="L149" s="6"/>
      <c r="M149" s="3">
        <v>22</v>
      </c>
      <c r="N149" s="3">
        <v>34</v>
      </c>
    </row>
    <row r="150" spans="1:14" ht="15">
      <c r="A150" s="4" t="s">
        <v>133</v>
      </c>
      <c r="B150" s="3" t="s">
        <v>220</v>
      </c>
      <c r="C150" s="13">
        <v>32322</v>
      </c>
      <c r="D150" s="3" t="s">
        <v>238</v>
      </c>
      <c r="E150" s="3"/>
      <c r="F150" s="4">
        <v>29</v>
      </c>
      <c r="G150" s="4">
        <v>36</v>
      </c>
      <c r="H150" s="3"/>
      <c r="I150" s="5">
        <f t="shared" si="4"/>
        <v>5.9200023999999996</v>
      </c>
      <c r="J150" s="3"/>
      <c r="K150" s="6">
        <f t="shared" si="5"/>
        <v>76.23874611942725</v>
      </c>
      <c r="L150" s="6"/>
      <c r="M150" s="3">
        <v>22</v>
      </c>
      <c r="N150" s="3">
        <v>34</v>
      </c>
    </row>
    <row r="151" spans="1:14" ht="15">
      <c r="A151" s="4" t="s">
        <v>134</v>
      </c>
      <c r="B151" s="3" t="s">
        <v>220</v>
      </c>
      <c r="C151" s="13">
        <v>32322</v>
      </c>
      <c r="D151" s="3" t="s">
        <v>238</v>
      </c>
      <c r="E151" s="3"/>
      <c r="F151" s="4">
        <v>29</v>
      </c>
      <c r="G151" s="4">
        <v>40</v>
      </c>
      <c r="I151" s="5">
        <f t="shared" si="4"/>
        <v>5.933336</v>
      </c>
      <c r="J151" s="3"/>
      <c r="K151" s="6">
        <f t="shared" si="5"/>
        <v>76.06741974497989</v>
      </c>
      <c r="L151" s="6"/>
      <c r="M151" s="3">
        <v>22</v>
      </c>
      <c r="N151" s="3">
        <v>34</v>
      </c>
    </row>
    <row r="152" spans="1:14" ht="15">
      <c r="A152" s="3" t="s">
        <v>135</v>
      </c>
      <c r="B152" s="3" t="s">
        <v>220</v>
      </c>
      <c r="C152" s="46">
        <v>33778</v>
      </c>
      <c r="D152" s="3" t="s">
        <v>238</v>
      </c>
      <c r="E152" s="3"/>
      <c r="F152" s="3">
        <v>29</v>
      </c>
      <c r="G152" s="3">
        <v>55</v>
      </c>
      <c r="H152" s="3"/>
      <c r="I152" s="5">
        <f t="shared" si="4"/>
        <v>5.983337000000001</v>
      </c>
      <c r="J152" s="3"/>
      <c r="K152" s="6">
        <f t="shared" si="5"/>
        <v>75.43174653207733</v>
      </c>
      <c r="L152" s="6"/>
      <c r="M152" s="3">
        <v>22</v>
      </c>
      <c r="N152" s="3">
        <v>34</v>
      </c>
    </row>
    <row r="153" spans="1:14" ht="15">
      <c r="A153" s="3" t="s">
        <v>136</v>
      </c>
      <c r="B153" s="3" t="s">
        <v>220</v>
      </c>
      <c r="C153" s="46">
        <v>36037</v>
      </c>
      <c r="D153" s="3" t="s">
        <v>242</v>
      </c>
      <c r="E153" s="3"/>
      <c r="F153" s="3">
        <v>30</v>
      </c>
      <c r="G153" s="3">
        <v>4</v>
      </c>
      <c r="H153" s="3"/>
      <c r="I153" s="5">
        <f t="shared" si="4"/>
        <v>6.0133336</v>
      </c>
      <c r="J153" s="3"/>
      <c r="K153" s="6">
        <f t="shared" si="5"/>
        <v>75.05546673811678</v>
      </c>
      <c r="L153" s="6"/>
      <c r="M153" s="3">
        <v>22</v>
      </c>
      <c r="N153" s="3">
        <v>34</v>
      </c>
    </row>
    <row r="154" spans="1:14" ht="15">
      <c r="A154" s="4" t="s">
        <v>60</v>
      </c>
      <c r="B154" s="3" t="s">
        <v>220</v>
      </c>
      <c r="C154" s="13">
        <v>31958</v>
      </c>
      <c r="D154" s="3" t="s">
        <v>238</v>
      </c>
      <c r="E154" s="3"/>
      <c r="F154" s="4">
        <v>30</v>
      </c>
      <c r="G154" s="4">
        <v>7</v>
      </c>
      <c r="I154" s="5">
        <f t="shared" si="4"/>
        <v>6.0233338000000005</v>
      </c>
      <c r="J154" s="3"/>
      <c r="K154" s="6">
        <f t="shared" si="5"/>
        <v>74.93085639716662</v>
      </c>
      <c r="L154" s="6"/>
      <c r="M154" s="3">
        <v>22</v>
      </c>
      <c r="N154" s="3">
        <v>34</v>
      </c>
    </row>
    <row r="155" spans="1:14" ht="15">
      <c r="A155" s="4" t="s">
        <v>36</v>
      </c>
      <c r="B155" s="3" t="s">
        <v>220</v>
      </c>
      <c r="C155" s="13">
        <v>32686</v>
      </c>
      <c r="D155" s="3" t="s">
        <v>238</v>
      </c>
      <c r="E155" s="3"/>
      <c r="F155" s="4">
        <v>30</v>
      </c>
      <c r="G155" s="4">
        <v>25</v>
      </c>
      <c r="I155" s="5">
        <f t="shared" si="4"/>
        <v>6.083335</v>
      </c>
      <c r="J155" s="3"/>
      <c r="K155" s="6">
        <f t="shared" si="5"/>
        <v>74.19179775567184</v>
      </c>
      <c r="L155" s="6"/>
      <c r="M155" s="3">
        <v>22</v>
      </c>
      <c r="N155" s="3">
        <v>34</v>
      </c>
    </row>
    <row r="156" spans="1:14" ht="15">
      <c r="A156" s="4" t="s">
        <v>137</v>
      </c>
      <c r="B156" s="3" t="s">
        <v>220</v>
      </c>
      <c r="C156" s="13">
        <v>33414</v>
      </c>
      <c r="D156" s="3" t="s">
        <v>238</v>
      </c>
      <c r="E156" s="3"/>
      <c r="F156" s="4">
        <v>30</v>
      </c>
      <c r="G156" s="4">
        <v>30</v>
      </c>
      <c r="I156" s="5">
        <f t="shared" si="4"/>
        <v>6.100002</v>
      </c>
      <c r="J156" s="3"/>
      <c r="K156" s="6">
        <f t="shared" si="5"/>
        <v>73.98908393800527</v>
      </c>
      <c r="L156" s="6"/>
      <c r="M156" s="3">
        <v>22</v>
      </c>
      <c r="N156" s="3">
        <v>34</v>
      </c>
    </row>
    <row r="157" spans="1:14" ht="15">
      <c r="A157" s="4" t="s">
        <v>138</v>
      </c>
      <c r="B157" s="4" t="s">
        <v>220</v>
      </c>
      <c r="C157" s="13">
        <v>29849</v>
      </c>
      <c r="D157" s="3" t="s">
        <v>238</v>
      </c>
      <c r="E157" s="3"/>
      <c r="F157" s="4">
        <v>30</v>
      </c>
      <c r="G157" s="4">
        <v>37</v>
      </c>
      <c r="I157" s="5">
        <f t="shared" si="4"/>
        <v>6.1233358</v>
      </c>
      <c r="J157" s="3"/>
      <c r="K157" s="6">
        <f t="shared" si="5"/>
        <v>73.7071385175381</v>
      </c>
      <c r="L157" s="6"/>
      <c r="M157" s="3">
        <v>22</v>
      </c>
      <c r="N157" s="3">
        <v>34</v>
      </c>
    </row>
    <row r="158" spans="1:14" ht="15">
      <c r="A158" s="1" t="s">
        <v>139</v>
      </c>
      <c r="B158" s="1" t="s">
        <v>220</v>
      </c>
      <c r="C158" s="14">
        <v>37061</v>
      </c>
      <c r="D158" s="1" t="s">
        <v>238</v>
      </c>
      <c r="F158" s="1">
        <v>30</v>
      </c>
      <c r="G158" s="1">
        <v>46</v>
      </c>
      <c r="I158" s="5">
        <f t="shared" si="4"/>
        <v>6.1533364</v>
      </c>
      <c r="J158" s="3"/>
      <c r="K158" s="6">
        <f t="shared" si="5"/>
        <v>73.34777926329528</v>
      </c>
      <c r="L158" s="6"/>
      <c r="M158" s="3">
        <v>22</v>
      </c>
      <c r="N158" s="3">
        <v>34</v>
      </c>
    </row>
    <row r="159" spans="1:14" ht="15">
      <c r="A159" s="1" t="s">
        <v>140</v>
      </c>
      <c r="B159" s="1" t="s">
        <v>220</v>
      </c>
      <c r="C159" s="46">
        <v>31594</v>
      </c>
      <c r="D159" s="3" t="s">
        <v>238</v>
      </c>
      <c r="E159" s="3"/>
      <c r="F159" s="1">
        <v>30</v>
      </c>
      <c r="G159" s="1">
        <v>51</v>
      </c>
      <c r="I159" s="5">
        <f t="shared" si="4"/>
        <v>6.170003400000001</v>
      </c>
      <c r="J159" s="3"/>
      <c r="K159" s="6">
        <f t="shared" si="5"/>
        <v>73.14964526599775</v>
      </c>
      <c r="L159" s="6"/>
      <c r="M159" s="3">
        <v>22</v>
      </c>
      <c r="N159" s="3">
        <v>34</v>
      </c>
    </row>
    <row r="160" spans="1:14" ht="15">
      <c r="A160" s="3" t="s">
        <v>85</v>
      </c>
      <c r="B160" s="3" t="s">
        <v>220</v>
      </c>
      <c r="C160" s="46">
        <v>31958</v>
      </c>
      <c r="D160" s="3" t="s">
        <v>238</v>
      </c>
      <c r="E160" s="3"/>
      <c r="F160" s="3">
        <v>30</v>
      </c>
      <c r="G160" s="3">
        <v>55</v>
      </c>
      <c r="H160" s="3"/>
      <c r="I160" s="5">
        <f t="shared" si="4"/>
        <v>6.183337</v>
      </c>
      <c r="J160" s="3"/>
      <c r="K160" s="6">
        <f t="shared" si="5"/>
        <v>72.99190712070197</v>
      </c>
      <c r="L160" s="6"/>
      <c r="M160" s="3">
        <v>22</v>
      </c>
      <c r="N160" s="3">
        <v>34</v>
      </c>
    </row>
    <row r="161" spans="1:14" ht="15">
      <c r="A161" s="4" t="s">
        <v>141</v>
      </c>
      <c r="B161" s="4" t="s">
        <v>220</v>
      </c>
      <c r="C161" s="13">
        <v>29849</v>
      </c>
      <c r="D161" s="3" t="s">
        <v>238</v>
      </c>
      <c r="E161" s="3"/>
      <c r="F161" s="4">
        <v>31</v>
      </c>
      <c r="G161" s="4">
        <v>28</v>
      </c>
      <c r="I161" s="5">
        <f t="shared" si="4"/>
        <v>6.2933352</v>
      </c>
      <c r="J161" s="3"/>
      <c r="K161" s="6">
        <f t="shared" si="5"/>
        <v>71.71611644013495</v>
      </c>
      <c r="L161" s="6"/>
      <c r="M161" s="3">
        <v>22</v>
      </c>
      <c r="N161" s="3">
        <v>34</v>
      </c>
    </row>
    <row r="162" spans="1:14" ht="15">
      <c r="A162" s="4" t="s">
        <v>142</v>
      </c>
      <c r="B162" s="1" t="s">
        <v>220</v>
      </c>
      <c r="C162" s="14">
        <v>38133</v>
      </c>
      <c r="D162" s="1" t="s">
        <v>244</v>
      </c>
      <c r="F162" s="1">
        <v>31</v>
      </c>
      <c r="G162" s="1">
        <v>35</v>
      </c>
      <c r="I162" s="5">
        <f t="shared" si="4"/>
        <v>6.316669</v>
      </c>
      <c r="J162" s="3"/>
      <c r="K162" s="6">
        <f t="shared" si="5"/>
        <v>71.45119682541542</v>
      </c>
      <c r="L162" s="6"/>
      <c r="M162" s="3">
        <v>22</v>
      </c>
      <c r="N162" s="3">
        <v>34</v>
      </c>
    </row>
    <row r="163" spans="1:14" ht="15">
      <c r="A163" s="1" t="s">
        <v>62</v>
      </c>
      <c r="B163" s="1" t="s">
        <v>220</v>
      </c>
      <c r="C163" s="46">
        <v>31594</v>
      </c>
      <c r="D163" s="3" t="s">
        <v>238</v>
      </c>
      <c r="E163" s="3"/>
      <c r="F163" s="1">
        <v>31</v>
      </c>
      <c r="G163" s="1">
        <v>54</v>
      </c>
      <c r="I163" s="5">
        <f t="shared" si="4"/>
        <v>6.3800036</v>
      </c>
      <c r="J163" s="3"/>
      <c r="K163" s="6">
        <f t="shared" si="5"/>
        <v>70.74189738701715</v>
      </c>
      <c r="L163" s="6"/>
      <c r="M163" s="3">
        <v>22</v>
      </c>
      <c r="N163" s="3">
        <v>34</v>
      </c>
    </row>
    <row r="164" spans="1:14" ht="15">
      <c r="A164" s="3" t="s">
        <v>143</v>
      </c>
      <c r="B164" s="3" t="s">
        <v>220</v>
      </c>
      <c r="C164" s="46">
        <v>31958</v>
      </c>
      <c r="D164" s="3" t="s">
        <v>238</v>
      </c>
      <c r="E164" s="3"/>
      <c r="F164" s="1">
        <v>31</v>
      </c>
      <c r="G164" s="1">
        <v>57</v>
      </c>
      <c r="I164" s="5">
        <f t="shared" si="4"/>
        <v>6.390003800000001</v>
      </c>
      <c r="J164" s="3"/>
      <c r="K164" s="6">
        <f t="shared" si="5"/>
        <v>70.63118804405093</v>
      </c>
      <c r="L164" s="6"/>
      <c r="M164" s="3">
        <v>22</v>
      </c>
      <c r="N164" s="3">
        <v>34</v>
      </c>
    </row>
    <row r="165" spans="1:14" ht="15">
      <c r="A165" s="3" t="s">
        <v>144</v>
      </c>
      <c r="B165" s="3" t="s">
        <v>220</v>
      </c>
      <c r="C165" s="46">
        <v>31594</v>
      </c>
      <c r="D165" s="3" t="s">
        <v>238</v>
      </c>
      <c r="E165" s="3"/>
      <c r="F165" s="1">
        <v>32</v>
      </c>
      <c r="G165" s="1">
        <v>14</v>
      </c>
      <c r="I165" s="5">
        <f t="shared" si="4"/>
        <v>6.4466676000000005</v>
      </c>
      <c r="J165" s="3"/>
      <c r="K165" s="6">
        <f t="shared" si="5"/>
        <v>70.01036628598627</v>
      </c>
      <c r="L165" s="6"/>
      <c r="M165" s="3">
        <v>22</v>
      </c>
      <c r="N165" s="3">
        <v>34</v>
      </c>
    </row>
    <row r="166" spans="1:14" ht="15">
      <c r="A166" s="4" t="s">
        <v>57</v>
      </c>
      <c r="B166" s="3" t="s">
        <v>220</v>
      </c>
      <c r="C166" s="13">
        <v>32322</v>
      </c>
      <c r="D166" s="3" t="s">
        <v>238</v>
      </c>
      <c r="E166" s="3"/>
      <c r="F166" s="4">
        <v>32</v>
      </c>
      <c r="G166" s="4">
        <v>23</v>
      </c>
      <c r="I166" s="5">
        <f t="shared" si="4"/>
        <v>6.476668200000001</v>
      </c>
      <c r="J166" s="3"/>
      <c r="K166" s="6">
        <f t="shared" si="5"/>
        <v>69.68607099557764</v>
      </c>
      <c r="L166" s="6"/>
      <c r="M166" s="3">
        <v>22</v>
      </c>
      <c r="N166" s="3">
        <v>34</v>
      </c>
    </row>
    <row r="167" spans="1:14" ht="15">
      <c r="A167" s="3" t="s">
        <v>83</v>
      </c>
      <c r="B167" s="3" t="s">
        <v>220</v>
      </c>
      <c r="C167" s="46">
        <v>31958</v>
      </c>
      <c r="D167" s="3" t="s">
        <v>238</v>
      </c>
      <c r="E167" s="3"/>
      <c r="F167" s="1">
        <v>32</v>
      </c>
      <c r="G167" s="1">
        <v>25</v>
      </c>
      <c r="I167" s="5">
        <f t="shared" si="4"/>
        <v>6.483334999999999</v>
      </c>
      <c r="J167" s="3"/>
      <c r="K167" s="6">
        <f t="shared" si="5"/>
        <v>69.61441295259307</v>
      </c>
      <c r="L167" s="6"/>
      <c r="M167" s="3">
        <v>22</v>
      </c>
      <c r="N167" s="3">
        <v>34</v>
      </c>
    </row>
    <row r="168" spans="1:14" ht="15">
      <c r="A168" s="4" t="s">
        <v>37</v>
      </c>
      <c r="B168" s="3" t="s">
        <v>220</v>
      </c>
      <c r="C168" s="13">
        <v>33778</v>
      </c>
      <c r="D168" s="3" t="s">
        <v>238</v>
      </c>
      <c r="E168" s="3"/>
      <c r="F168" s="4">
        <v>32</v>
      </c>
      <c r="G168" s="4">
        <v>30</v>
      </c>
      <c r="I168" s="5">
        <f t="shared" si="4"/>
        <v>6.500002</v>
      </c>
      <c r="J168" s="3"/>
      <c r="K168" s="6">
        <f t="shared" si="5"/>
        <v>69.43591094279662</v>
      </c>
      <c r="L168" s="6"/>
      <c r="M168" s="3">
        <v>22</v>
      </c>
      <c r="N168" s="3">
        <v>34</v>
      </c>
    </row>
    <row r="169" spans="1:14" ht="15">
      <c r="A169" s="4" t="s">
        <v>145</v>
      </c>
      <c r="B169" s="3" t="s">
        <v>220</v>
      </c>
      <c r="C169" s="13">
        <v>32686</v>
      </c>
      <c r="D169" s="3" t="s">
        <v>238</v>
      </c>
      <c r="E169" s="3"/>
      <c r="F169" s="4">
        <v>33</v>
      </c>
      <c r="G169" s="4">
        <v>0</v>
      </c>
      <c r="I169" s="5">
        <f t="shared" si="4"/>
        <v>6.6</v>
      </c>
      <c r="J169" s="3"/>
      <c r="K169" s="6">
        <f t="shared" si="5"/>
        <v>68.38387272727272</v>
      </c>
      <c r="L169" s="6"/>
      <c r="M169" s="3">
        <v>22</v>
      </c>
      <c r="N169" s="3">
        <v>34</v>
      </c>
    </row>
    <row r="170" spans="1:14" ht="15">
      <c r="A170" s="1" t="s">
        <v>146</v>
      </c>
      <c r="B170" s="1" t="s">
        <v>220</v>
      </c>
      <c r="C170" s="14">
        <v>39973</v>
      </c>
      <c r="D170" s="1" t="s">
        <v>238</v>
      </c>
      <c r="F170" s="1">
        <v>33</v>
      </c>
      <c r="G170" s="1">
        <v>1</v>
      </c>
      <c r="I170" s="5">
        <f t="shared" si="4"/>
        <v>6.6033333999999995</v>
      </c>
      <c r="J170" s="3"/>
      <c r="K170" s="6">
        <f t="shared" si="5"/>
        <v>68.34935216204592</v>
      </c>
      <c r="L170" s="6"/>
      <c r="M170" s="3">
        <v>22</v>
      </c>
      <c r="N170" s="3">
        <v>34</v>
      </c>
    </row>
    <row r="171" spans="1:14" ht="15">
      <c r="A171" s="4" t="s">
        <v>94</v>
      </c>
      <c r="B171" s="3" t="s">
        <v>220</v>
      </c>
      <c r="C171" s="13">
        <v>31230</v>
      </c>
      <c r="D171" s="3" t="s">
        <v>238</v>
      </c>
      <c r="E171" s="3"/>
      <c r="F171" s="4">
        <v>33</v>
      </c>
      <c r="G171" s="4">
        <v>2</v>
      </c>
      <c r="I171" s="5">
        <f t="shared" si="4"/>
        <v>6.606666800000001</v>
      </c>
      <c r="J171" s="3"/>
      <c r="K171" s="6">
        <f t="shared" si="5"/>
        <v>68.31486643158694</v>
      </c>
      <c r="L171" s="6"/>
      <c r="M171" s="3">
        <v>22</v>
      </c>
      <c r="N171" s="3">
        <v>34</v>
      </c>
    </row>
    <row r="172" spans="1:15" ht="15">
      <c r="A172" s="12" t="s">
        <v>470</v>
      </c>
      <c r="B172" s="12" t="s">
        <v>220</v>
      </c>
      <c r="C172" s="10">
        <v>41436</v>
      </c>
      <c r="D172" s="11" t="s">
        <v>238</v>
      </c>
      <c r="F172" s="11">
        <v>33</v>
      </c>
      <c r="G172" s="11">
        <v>20</v>
      </c>
      <c r="I172" s="18">
        <f t="shared" si="4"/>
        <v>6.666668</v>
      </c>
      <c r="J172" s="3"/>
      <c r="K172" s="6">
        <f>(+M172+N172*0.016667)/(G172*0.016667+F172)*100</f>
        <v>67.7000204599959</v>
      </c>
      <c r="L172" s="6"/>
      <c r="M172" s="3">
        <v>22</v>
      </c>
      <c r="N172" s="3">
        <v>34</v>
      </c>
      <c r="O172" s="1">
        <v>2013</v>
      </c>
    </row>
    <row r="173" spans="1:14" ht="15">
      <c r="A173" s="3" t="s">
        <v>147</v>
      </c>
      <c r="B173" s="3" t="s">
        <v>220</v>
      </c>
      <c r="C173" s="46">
        <v>31958</v>
      </c>
      <c r="D173" s="3" t="s">
        <v>238</v>
      </c>
      <c r="E173" s="3"/>
      <c r="F173" s="1">
        <v>33</v>
      </c>
      <c r="G173" s="1">
        <v>31</v>
      </c>
      <c r="I173" s="5">
        <f t="shared" si="4"/>
        <v>6.7033354</v>
      </c>
      <c r="J173" s="3"/>
      <c r="K173" s="6">
        <f t="shared" si="5"/>
        <v>67.32969977900852</v>
      </c>
      <c r="L173" s="6"/>
      <c r="M173" s="3">
        <v>22</v>
      </c>
      <c r="N173" s="3">
        <v>34</v>
      </c>
    </row>
    <row r="174" spans="1:14" ht="15">
      <c r="A174" s="4" t="s">
        <v>148</v>
      </c>
      <c r="B174" s="4" t="s">
        <v>220</v>
      </c>
      <c r="C174" s="13">
        <v>1984</v>
      </c>
      <c r="D174" s="3" t="s">
        <v>238</v>
      </c>
      <c r="E174" s="3"/>
      <c r="F174" s="4">
        <v>33</v>
      </c>
      <c r="G174" s="4">
        <v>33</v>
      </c>
      <c r="I174" s="5">
        <f t="shared" si="4"/>
        <v>6.7100022</v>
      </c>
      <c r="J174" s="3"/>
      <c r="K174" s="6">
        <f t="shared" si="5"/>
        <v>67.2628035800048</v>
      </c>
      <c r="L174" s="6"/>
      <c r="M174" s="3">
        <v>22</v>
      </c>
      <c r="N174" s="3">
        <v>34</v>
      </c>
    </row>
    <row r="175" spans="1:14" ht="15">
      <c r="A175" s="3" t="s">
        <v>149</v>
      </c>
      <c r="B175" s="3" t="s">
        <v>220</v>
      </c>
      <c r="C175" s="46">
        <v>35234</v>
      </c>
      <c r="D175" s="3" t="s">
        <v>238</v>
      </c>
      <c r="E175" s="3"/>
      <c r="F175" s="3">
        <v>34</v>
      </c>
      <c r="G175" s="3">
        <v>11</v>
      </c>
      <c r="H175" s="3"/>
      <c r="I175" s="5">
        <f t="shared" si="4"/>
        <v>6.8366674000000005</v>
      </c>
      <c r="J175" s="3"/>
      <c r="K175" s="6">
        <f t="shared" si="5"/>
        <v>66.01660335268028</v>
      </c>
      <c r="L175" s="6"/>
      <c r="M175" s="3">
        <v>22</v>
      </c>
      <c r="N175" s="3">
        <v>34</v>
      </c>
    </row>
    <row r="176" spans="1:14" ht="15">
      <c r="A176" s="3" t="s">
        <v>150</v>
      </c>
      <c r="B176" s="3" t="s">
        <v>220</v>
      </c>
      <c r="C176" s="46">
        <v>35626</v>
      </c>
      <c r="D176" s="3" t="s">
        <v>241</v>
      </c>
      <c r="E176" s="3"/>
      <c r="F176" s="3">
        <v>34</v>
      </c>
      <c r="G176" s="3">
        <v>34</v>
      </c>
      <c r="H176" s="3"/>
      <c r="I176" s="5">
        <f t="shared" si="4"/>
        <v>6.913335600000001</v>
      </c>
      <c r="J176" s="3"/>
      <c r="K176" s="6">
        <f t="shared" si="5"/>
        <v>65.2844858276517</v>
      </c>
      <c r="L176" s="6"/>
      <c r="M176" s="3">
        <v>22</v>
      </c>
      <c r="N176" s="3">
        <v>34</v>
      </c>
    </row>
    <row r="177" spans="1:14" ht="15">
      <c r="A177" s="1" t="s">
        <v>151</v>
      </c>
      <c r="B177" s="1" t="s">
        <v>220</v>
      </c>
      <c r="C177" s="14">
        <v>38517</v>
      </c>
      <c r="D177" s="1" t="s">
        <v>238</v>
      </c>
      <c r="F177" s="1">
        <v>35</v>
      </c>
      <c r="G177" s="1">
        <v>14</v>
      </c>
      <c r="I177" s="5">
        <f t="shared" si="4"/>
        <v>7.046667600000001</v>
      </c>
      <c r="J177" s="3"/>
      <c r="K177" s="6">
        <f t="shared" si="5"/>
        <v>64.04921952044396</v>
      </c>
      <c r="L177" s="6"/>
      <c r="M177" s="3">
        <v>22</v>
      </c>
      <c r="N177" s="3">
        <v>34</v>
      </c>
    </row>
    <row r="178" spans="1:14" ht="15">
      <c r="A178" s="4" t="s">
        <v>152</v>
      </c>
      <c r="B178" s="4" t="s">
        <v>220</v>
      </c>
      <c r="C178" s="13">
        <v>1983</v>
      </c>
      <c r="D178" s="3" t="s">
        <v>238</v>
      </c>
      <c r="E178" s="3"/>
      <c r="F178" s="4">
        <v>35</v>
      </c>
      <c r="G178" s="4">
        <v>56</v>
      </c>
      <c r="I178" s="5">
        <f t="shared" si="4"/>
        <v>7.1866704</v>
      </c>
      <c r="J178" s="3"/>
      <c r="K178" s="6">
        <f t="shared" si="5"/>
        <v>62.801483145797256</v>
      </c>
      <c r="L178" s="6"/>
      <c r="M178" s="3">
        <v>22</v>
      </c>
      <c r="N178" s="3">
        <v>34</v>
      </c>
    </row>
    <row r="179" spans="1:14" ht="15">
      <c r="A179" s="3" t="s">
        <v>153</v>
      </c>
      <c r="B179" s="3" t="s">
        <v>220</v>
      </c>
      <c r="C179" s="46">
        <v>34142</v>
      </c>
      <c r="D179" s="3" t="s">
        <v>245</v>
      </c>
      <c r="E179" s="3"/>
      <c r="F179" s="3">
        <v>36</v>
      </c>
      <c r="G179" s="3">
        <v>6</v>
      </c>
      <c r="H179" s="3"/>
      <c r="I179" s="5">
        <f t="shared" si="4"/>
        <v>7.220000400000001</v>
      </c>
      <c r="J179" s="3"/>
      <c r="K179" s="6">
        <f t="shared" si="5"/>
        <v>62.51156994395733</v>
      </c>
      <c r="L179" s="6"/>
      <c r="M179" s="3">
        <v>22</v>
      </c>
      <c r="N179" s="3">
        <v>34</v>
      </c>
    </row>
    <row r="180" spans="1:14" ht="15">
      <c r="A180" s="4" t="s">
        <v>154</v>
      </c>
      <c r="B180" s="3" t="s">
        <v>220</v>
      </c>
      <c r="C180" s="13">
        <v>32322</v>
      </c>
      <c r="D180" s="3" t="s">
        <v>238</v>
      </c>
      <c r="E180" s="3"/>
      <c r="F180" s="4">
        <v>36</v>
      </c>
      <c r="G180" s="4">
        <v>15</v>
      </c>
      <c r="I180" s="5">
        <f t="shared" si="4"/>
        <v>7.250001</v>
      </c>
      <c r="J180" s="3"/>
      <c r="K180" s="6">
        <f t="shared" si="5"/>
        <v>62.25289624097983</v>
      </c>
      <c r="L180" s="6"/>
      <c r="M180" s="3">
        <v>22</v>
      </c>
      <c r="N180" s="3">
        <v>34</v>
      </c>
    </row>
    <row r="181" spans="1:14" ht="15">
      <c r="A181" s="1" t="s">
        <v>155</v>
      </c>
      <c r="B181" s="1" t="s">
        <v>220</v>
      </c>
      <c r="C181" s="14">
        <v>40337</v>
      </c>
      <c r="D181" s="1" t="s">
        <v>238</v>
      </c>
      <c r="F181" s="1">
        <v>36</v>
      </c>
      <c r="G181" s="1">
        <v>37</v>
      </c>
      <c r="I181" s="5">
        <f t="shared" si="4"/>
        <v>7.3233358</v>
      </c>
      <c r="J181" s="3"/>
      <c r="K181" s="6">
        <f t="shared" si="5"/>
        <v>61.62950495865559</v>
      </c>
      <c r="L181" s="6"/>
      <c r="M181" s="3">
        <v>22</v>
      </c>
      <c r="N181" s="3">
        <v>34</v>
      </c>
    </row>
    <row r="182" spans="1:14" ht="15">
      <c r="A182" s="3" t="s">
        <v>119</v>
      </c>
      <c r="B182" s="3" t="s">
        <v>220</v>
      </c>
      <c r="C182" s="46">
        <v>34142</v>
      </c>
      <c r="D182" s="3" t="s">
        <v>238</v>
      </c>
      <c r="E182" s="3"/>
      <c r="F182" s="3">
        <v>38</v>
      </c>
      <c r="G182" s="3">
        <v>5</v>
      </c>
      <c r="H182" s="3"/>
      <c r="I182" s="5">
        <f t="shared" si="4"/>
        <v>7.616667</v>
      </c>
      <c r="J182" s="3"/>
      <c r="K182" s="6">
        <f t="shared" si="5"/>
        <v>59.256044671507894</v>
      </c>
      <c r="L182" s="6"/>
      <c r="M182" s="3">
        <v>22</v>
      </c>
      <c r="N182" s="3">
        <v>34</v>
      </c>
    </row>
    <row r="183" spans="1:14" ht="15">
      <c r="A183" s="1" t="s">
        <v>156</v>
      </c>
      <c r="B183" s="4" t="s">
        <v>220</v>
      </c>
      <c r="C183" s="14">
        <v>38270</v>
      </c>
      <c r="D183" s="1" t="s">
        <v>240</v>
      </c>
      <c r="F183" s="1">
        <v>40</v>
      </c>
      <c r="G183" s="1">
        <v>10</v>
      </c>
      <c r="I183" s="5">
        <f t="shared" si="4"/>
        <v>8.033334</v>
      </c>
      <c r="J183" s="3"/>
      <c r="K183" s="6">
        <f t="shared" si="5"/>
        <v>56.1825961674194</v>
      </c>
      <c r="L183" s="6"/>
      <c r="M183" s="3">
        <v>22</v>
      </c>
      <c r="N183" s="3">
        <v>34</v>
      </c>
    </row>
    <row r="184" spans="1:14" ht="15">
      <c r="A184" s="1" t="s">
        <v>116</v>
      </c>
      <c r="B184" s="1" t="s">
        <v>220</v>
      </c>
      <c r="C184" s="14">
        <v>38517</v>
      </c>
      <c r="D184" s="1" t="s">
        <v>238</v>
      </c>
      <c r="F184" s="1">
        <v>40</v>
      </c>
      <c r="G184" s="1">
        <v>56</v>
      </c>
      <c r="I184" s="5">
        <f t="shared" si="4"/>
        <v>8.1866704</v>
      </c>
      <c r="J184" s="3"/>
      <c r="K184" s="6">
        <f t="shared" si="5"/>
        <v>55.13029570605408</v>
      </c>
      <c r="L184" s="6"/>
      <c r="M184" s="3">
        <v>22</v>
      </c>
      <c r="N184" s="3">
        <v>34</v>
      </c>
    </row>
    <row r="185" spans="1:16" ht="15">
      <c r="A185" s="4" t="s">
        <v>130</v>
      </c>
      <c r="B185" s="12" t="s">
        <v>221</v>
      </c>
      <c r="C185" s="45">
        <v>41553</v>
      </c>
      <c r="D185" s="11" t="s">
        <v>258</v>
      </c>
      <c r="F185" s="11">
        <v>28</v>
      </c>
      <c r="G185" s="11">
        <v>32</v>
      </c>
      <c r="I185" s="18">
        <f t="shared" si="4"/>
        <v>5.7066688</v>
      </c>
      <c r="J185" s="3"/>
      <c r="K185" s="6">
        <f>(+M185+N185*0.016667)/(G185*0.016667+F185)*100</f>
        <v>82.18458025810085</v>
      </c>
      <c r="L185" s="6"/>
      <c r="M185" s="3">
        <v>23</v>
      </c>
      <c r="N185" s="3">
        <v>27</v>
      </c>
      <c r="O185" s="1">
        <v>2013</v>
      </c>
      <c r="P185" s="16" t="s">
        <v>325</v>
      </c>
    </row>
    <row r="186" spans="1:14" ht="15">
      <c r="A186" s="3" t="s">
        <v>122</v>
      </c>
      <c r="B186" s="3" t="s">
        <v>221</v>
      </c>
      <c r="C186" s="46">
        <v>34870</v>
      </c>
      <c r="D186" s="3" t="s">
        <v>238</v>
      </c>
      <c r="E186" s="3"/>
      <c r="F186" s="3">
        <v>28</v>
      </c>
      <c r="G186" s="3">
        <v>35</v>
      </c>
      <c r="H186" s="3"/>
      <c r="I186" s="5">
        <f t="shared" si="4"/>
        <v>5.7166690000000004</v>
      </c>
      <c r="J186" s="3"/>
      <c r="K186" s="6">
        <f t="shared" si="5"/>
        <v>82.04081432736442</v>
      </c>
      <c r="L186" s="6"/>
      <c r="M186" s="3">
        <v>23</v>
      </c>
      <c r="N186" s="3">
        <v>27</v>
      </c>
    </row>
    <row r="187" spans="1:14" ht="15">
      <c r="A187" s="3" t="s">
        <v>132</v>
      </c>
      <c r="B187" s="3" t="s">
        <v>221</v>
      </c>
      <c r="C187" s="46">
        <v>33923</v>
      </c>
      <c r="D187" s="3" t="s">
        <v>240</v>
      </c>
      <c r="E187" s="3"/>
      <c r="F187" s="3">
        <v>28</v>
      </c>
      <c r="G187" s="3">
        <v>55</v>
      </c>
      <c r="H187" s="3"/>
      <c r="I187" s="5">
        <f t="shared" si="4"/>
        <v>5.783337</v>
      </c>
      <c r="J187" s="3"/>
      <c r="K187" s="6">
        <f t="shared" si="5"/>
        <v>81.09508057372413</v>
      </c>
      <c r="L187" s="6"/>
      <c r="M187" s="3">
        <v>23</v>
      </c>
      <c r="N187" s="3">
        <v>27</v>
      </c>
    </row>
    <row r="188" spans="1:14" ht="15">
      <c r="A188" s="3" t="s">
        <v>157</v>
      </c>
      <c r="B188" s="3" t="s">
        <v>221</v>
      </c>
      <c r="C188" s="46">
        <v>34201</v>
      </c>
      <c r="D188" s="3" t="s">
        <v>239</v>
      </c>
      <c r="E188" s="3"/>
      <c r="F188" s="3">
        <v>29</v>
      </c>
      <c r="G188" s="3">
        <v>7</v>
      </c>
      <c r="H188" s="3"/>
      <c r="I188" s="5">
        <f t="shared" si="4"/>
        <v>5.8233338</v>
      </c>
      <c r="J188" s="3"/>
      <c r="K188" s="6">
        <f t="shared" si="5"/>
        <v>80.53808971074267</v>
      </c>
      <c r="L188" s="6"/>
      <c r="M188" s="3">
        <v>23</v>
      </c>
      <c r="N188" s="3">
        <v>27</v>
      </c>
    </row>
    <row r="189" spans="1:14" ht="15">
      <c r="A189" s="3" t="s">
        <v>128</v>
      </c>
      <c r="B189" s="3" t="s">
        <v>221</v>
      </c>
      <c r="C189" s="46">
        <v>36719</v>
      </c>
      <c r="D189" s="3" t="s">
        <v>241</v>
      </c>
      <c r="E189" s="3"/>
      <c r="F189" s="3">
        <v>29</v>
      </c>
      <c r="G189" s="3">
        <v>47</v>
      </c>
      <c r="H189" s="3"/>
      <c r="I189" s="5">
        <f t="shared" si="4"/>
        <v>5.9566698</v>
      </c>
      <c r="J189" s="3"/>
      <c r="K189" s="6">
        <f t="shared" si="5"/>
        <v>78.73529937818611</v>
      </c>
      <c r="L189" s="6"/>
      <c r="M189" s="3">
        <v>23</v>
      </c>
      <c r="N189" s="3">
        <v>27</v>
      </c>
    </row>
    <row r="190" spans="1:14" ht="15">
      <c r="A190" s="3" t="s">
        <v>134</v>
      </c>
      <c r="B190" s="3" t="s">
        <v>221</v>
      </c>
      <c r="C190" s="46">
        <v>34142</v>
      </c>
      <c r="D190" s="3" t="s">
        <v>238</v>
      </c>
      <c r="E190" s="3"/>
      <c r="F190" s="3">
        <v>30</v>
      </c>
      <c r="G190" s="3">
        <v>56</v>
      </c>
      <c r="H190" s="3"/>
      <c r="I190" s="5">
        <f t="shared" si="4"/>
        <v>6.1866704</v>
      </c>
      <c r="J190" s="3"/>
      <c r="K190" s="6">
        <f t="shared" si="5"/>
        <v>75.80817300368871</v>
      </c>
      <c r="L190" s="6"/>
      <c r="M190" s="3">
        <v>23</v>
      </c>
      <c r="N190" s="3">
        <v>27</v>
      </c>
    </row>
    <row r="191" spans="1:14" ht="15">
      <c r="A191" s="1" t="s">
        <v>124</v>
      </c>
      <c r="B191" s="3" t="s">
        <v>221</v>
      </c>
      <c r="C191" s="13">
        <v>33050</v>
      </c>
      <c r="D191" s="3" t="s">
        <v>238</v>
      </c>
      <c r="E191" s="3"/>
      <c r="F191" s="4">
        <v>30</v>
      </c>
      <c r="G191" s="4">
        <v>1</v>
      </c>
      <c r="I191" s="5">
        <f t="shared" si="4"/>
        <v>6.003333400000001</v>
      </c>
      <c r="J191" s="3"/>
      <c r="K191" s="6">
        <f t="shared" si="5"/>
        <v>78.12329396864749</v>
      </c>
      <c r="L191" s="6"/>
      <c r="M191" s="3">
        <v>23</v>
      </c>
      <c r="N191" s="3">
        <v>27</v>
      </c>
    </row>
    <row r="192" spans="1:14" ht="15">
      <c r="A192" s="3" t="s">
        <v>158</v>
      </c>
      <c r="B192" s="3" t="s">
        <v>221</v>
      </c>
      <c r="C192" s="46">
        <v>34870</v>
      </c>
      <c r="D192" s="3" t="s">
        <v>238</v>
      </c>
      <c r="E192" s="3"/>
      <c r="F192" s="3">
        <v>31</v>
      </c>
      <c r="G192" s="3">
        <v>12</v>
      </c>
      <c r="H192" s="3"/>
      <c r="I192" s="5">
        <f t="shared" si="4"/>
        <v>6.2400008</v>
      </c>
      <c r="J192" s="3"/>
      <c r="K192" s="6">
        <f t="shared" si="5"/>
        <v>75.16027562047749</v>
      </c>
      <c r="L192" s="6"/>
      <c r="M192" s="3">
        <v>23</v>
      </c>
      <c r="N192" s="3">
        <v>27</v>
      </c>
    </row>
    <row r="193" spans="1:14" ht="15">
      <c r="A193" s="3" t="s">
        <v>85</v>
      </c>
      <c r="B193" s="3" t="s">
        <v>221</v>
      </c>
      <c r="C193" s="46">
        <v>32007</v>
      </c>
      <c r="D193" s="3" t="s">
        <v>246</v>
      </c>
      <c r="E193" s="3"/>
      <c r="F193" s="3">
        <v>31</v>
      </c>
      <c r="G193" s="3">
        <v>53</v>
      </c>
      <c r="H193" s="3"/>
      <c r="I193" s="5">
        <f t="shared" si="4"/>
        <v>6.3766702</v>
      </c>
      <c r="J193" s="3"/>
      <c r="K193" s="6">
        <f t="shared" si="5"/>
        <v>73.54938632391558</v>
      </c>
      <c r="L193" s="6"/>
      <c r="M193" s="3">
        <v>23</v>
      </c>
      <c r="N193" s="3">
        <v>27</v>
      </c>
    </row>
    <row r="194" spans="1:14" ht="15">
      <c r="A194" s="1" t="s">
        <v>159</v>
      </c>
      <c r="B194" s="1" t="s">
        <v>221</v>
      </c>
      <c r="C194" s="14">
        <v>39973</v>
      </c>
      <c r="D194" s="1" t="s">
        <v>238</v>
      </c>
      <c r="F194" s="1">
        <v>33</v>
      </c>
      <c r="G194" s="1">
        <v>58</v>
      </c>
      <c r="I194" s="5">
        <f t="shared" si="4"/>
        <v>6.793337200000001</v>
      </c>
      <c r="J194" s="3"/>
      <c r="K194" s="6">
        <f t="shared" si="5"/>
        <v>69.03826001747713</v>
      </c>
      <c r="L194" s="6"/>
      <c r="M194" s="3">
        <v>23</v>
      </c>
      <c r="N194" s="3">
        <v>27</v>
      </c>
    </row>
    <row r="195" spans="1:14" ht="15">
      <c r="A195" s="1" t="s">
        <v>160</v>
      </c>
      <c r="B195" s="1" t="s">
        <v>221</v>
      </c>
      <c r="C195" s="14">
        <v>39245</v>
      </c>
      <c r="D195" s="1" t="s">
        <v>238</v>
      </c>
      <c r="F195" s="1">
        <v>34</v>
      </c>
      <c r="G195" s="1">
        <v>4</v>
      </c>
      <c r="I195" s="5">
        <f t="shared" si="4"/>
        <v>6.8133336</v>
      </c>
      <c r="J195" s="3"/>
      <c r="K195" s="6">
        <f t="shared" si="5"/>
        <v>68.83564016298864</v>
      </c>
      <c r="L195" s="6"/>
      <c r="M195" s="3">
        <v>23</v>
      </c>
      <c r="N195" s="3">
        <v>27</v>
      </c>
    </row>
    <row r="196" spans="1:14" ht="15">
      <c r="A196" s="11" t="s">
        <v>318</v>
      </c>
      <c r="B196" s="12" t="s">
        <v>221</v>
      </c>
      <c r="C196" s="45">
        <v>41072</v>
      </c>
      <c r="D196" s="1" t="s">
        <v>238</v>
      </c>
      <c r="F196" s="11">
        <v>34</v>
      </c>
      <c r="G196" s="11">
        <v>27</v>
      </c>
      <c r="I196" s="18">
        <f t="shared" si="4"/>
        <v>6.8900018</v>
      </c>
      <c r="J196" s="3"/>
      <c r="K196" s="6">
        <f>(+M196+N196*0.016667)/(G196*0.016667+F196)*100</f>
        <v>68.06967452461333</v>
      </c>
      <c r="L196" s="6"/>
      <c r="M196" s="3">
        <v>23</v>
      </c>
      <c r="N196" s="3">
        <v>27</v>
      </c>
    </row>
    <row r="197" spans="1:14" ht="15">
      <c r="A197" s="1" t="s">
        <v>155</v>
      </c>
      <c r="B197" s="12" t="s">
        <v>221</v>
      </c>
      <c r="C197" s="45">
        <v>41072</v>
      </c>
      <c r="D197" s="1" t="s">
        <v>238</v>
      </c>
      <c r="F197" s="11">
        <v>34</v>
      </c>
      <c r="G197" s="11">
        <v>31</v>
      </c>
      <c r="I197" s="18">
        <f t="shared" si="4"/>
        <v>6.9033354000000005</v>
      </c>
      <c r="J197" s="3"/>
      <c r="K197" s="6">
        <f>(+M197+N197*0.016667)/(G197*0.016667+F197)*100</f>
        <v>67.93819984467218</v>
      </c>
      <c r="L197" s="6"/>
      <c r="M197" s="3">
        <v>23</v>
      </c>
      <c r="N197" s="3">
        <v>27</v>
      </c>
    </row>
    <row r="198" spans="1:14" ht="15">
      <c r="A198" s="4" t="s">
        <v>161</v>
      </c>
      <c r="B198" s="1" t="s">
        <v>221</v>
      </c>
      <c r="C198" s="14">
        <v>39973</v>
      </c>
      <c r="D198" s="1" t="s">
        <v>238</v>
      </c>
      <c r="F198" s="1">
        <v>34</v>
      </c>
      <c r="G198" s="1">
        <v>54</v>
      </c>
      <c r="I198" s="5">
        <f t="shared" si="4"/>
        <v>6.980003600000001</v>
      </c>
      <c r="J198" s="3"/>
      <c r="K198" s="6">
        <f t="shared" si="5"/>
        <v>67.19196821044619</v>
      </c>
      <c r="L198" s="6"/>
      <c r="M198" s="3">
        <v>23</v>
      </c>
      <c r="N198" s="3">
        <v>27</v>
      </c>
    </row>
    <row r="199" spans="1:14" ht="15">
      <c r="A199" s="4" t="s">
        <v>86</v>
      </c>
      <c r="B199" s="3" t="s">
        <v>221</v>
      </c>
      <c r="C199" s="13">
        <v>33414</v>
      </c>
      <c r="D199" s="3" t="s">
        <v>238</v>
      </c>
      <c r="E199" s="3"/>
      <c r="F199" s="4">
        <v>35</v>
      </c>
      <c r="G199" s="4">
        <v>36</v>
      </c>
      <c r="I199" s="5">
        <f t="shared" si="4"/>
        <v>7.1200024</v>
      </c>
      <c r="J199" s="3"/>
      <c r="K199" s="6">
        <f t="shared" si="5"/>
        <v>65.87078959411588</v>
      </c>
      <c r="L199" s="6"/>
      <c r="M199" s="3">
        <v>23</v>
      </c>
      <c r="N199" s="3">
        <v>27</v>
      </c>
    </row>
    <row r="200" spans="1:14" ht="15">
      <c r="A200" s="1" t="s">
        <v>162</v>
      </c>
      <c r="B200" s="1" t="s">
        <v>221</v>
      </c>
      <c r="C200" s="14">
        <v>39609</v>
      </c>
      <c r="D200" s="1" t="s">
        <v>238</v>
      </c>
      <c r="F200" s="1">
        <v>37</v>
      </c>
      <c r="G200" s="1">
        <v>12</v>
      </c>
      <c r="I200" s="5">
        <f t="shared" si="4"/>
        <v>7.4400008</v>
      </c>
      <c r="J200" s="3"/>
      <c r="K200" s="6">
        <f t="shared" si="5"/>
        <v>63.03765182390841</v>
      </c>
      <c r="L200" s="6"/>
      <c r="M200" s="3">
        <v>23</v>
      </c>
      <c r="N200" s="3">
        <v>27</v>
      </c>
    </row>
    <row r="201" spans="1:14" ht="15">
      <c r="A201" s="1" t="s">
        <v>153</v>
      </c>
      <c r="B201" s="3" t="s">
        <v>221</v>
      </c>
      <c r="C201" s="13">
        <v>34506</v>
      </c>
      <c r="D201" s="3" t="s">
        <v>238</v>
      </c>
      <c r="E201" s="3"/>
      <c r="F201" s="4">
        <v>37</v>
      </c>
      <c r="G201" s="4">
        <v>35</v>
      </c>
      <c r="I201" s="5">
        <f t="shared" si="4"/>
        <v>7.516669</v>
      </c>
      <c r="J201" s="3"/>
      <c r="K201" s="6">
        <f t="shared" si="5"/>
        <v>62.394683070386634</v>
      </c>
      <c r="L201" s="6"/>
      <c r="M201" s="3">
        <v>23</v>
      </c>
      <c r="N201" s="3">
        <v>27</v>
      </c>
    </row>
    <row r="202" spans="1:14" ht="15">
      <c r="A202" s="3" t="s">
        <v>119</v>
      </c>
      <c r="B202" s="3" t="s">
        <v>221</v>
      </c>
      <c r="C202" s="46">
        <v>34870</v>
      </c>
      <c r="D202" s="3" t="s">
        <v>238</v>
      </c>
      <c r="E202" s="3"/>
      <c r="F202" s="3">
        <v>38</v>
      </c>
      <c r="G202" s="3">
        <v>37</v>
      </c>
      <c r="H202" s="3"/>
      <c r="I202" s="5">
        <f t="shared" si="4"/>
        <v>7.723335799999999</v>
      </c>
      <c r="J202" s="3"/>
      <c r="K202" s="6">
        <f t="shared" si="5"/>
        <v>60.725079440414866</v>
      </c>
      <c r="L202" s="6"/>
      <c r="M202" s="3">
        <v>23</v>
      </c>
      <c r="N202" s="3">
        <v>27</v>
      </c>
    </row>
    <row r="203" spans="1:14" ht="15">
      <c r="A203" s="1" t="s">
        <v>163</v>
      </c>
      <c r="B203" s="1" t="s">
        <v>221</v>
      </c>
      <c r="C203" s="14">
        <v>38153</v>
      </c>
      <c r="D203" s="1" t="s">
        <v>238</v>
      </c>
      <c r="F203" s="1">
        <v>39</v>
      </c>
      <c r="G203" s="1">
        <v>23</v>
      </c>
      <c r="I203" s="5">
        <f t="shared" si="4"/>
        <v>7.8766682</v>
      </c>
      <c r="J203" s="3"/>
      <c r="K203" s="6">
        <f t="shared" si="5"/>
        <v>59.54296513340501</v>
      </c>
      <c r="L203" s="6"/>
      <c r="M203" s="3">
        <v>23</v>
      </c>
      <c r="N203" s="3">
        <v>27</v>
      </c>
    </row>
    <row r="204" spans="1:14" ht="15">
      <c r="A204" s="1" t="s">
        <v>164</v>
      </c>
      <c r="B204" s="1" t="s">
        <v>221</v>
      </c>
      <c r="C204" s="14">
        <v>39973</v>
      </c>
      <c r="D204" s="1" t="s">
        <v>238</v>
      </c>
      <c r="F204" s="1">
        <v>47</v>
      </c>
      <c r="G204" s="1">
        <v>7</v>
      </c>
      <c r="I204" s="5">
        <f t="shared" si="4"/>
        <v>9.4233338</v>
      </c>
      <c r="J204" s="3"/>
      <c r="K204" s="6">
        <f t="shared" si="5"/>
        <v>49.77009092047658</v>
      </c>
      <c r="L204" s="6"/>
      <c r="M204" s="3">
        <v>23</v>
      </c>
      <c r="N204" s="3">
        <v>27</v>
      </c>
    </row>
    <row r="205" spans="1:14" ht="15">
      <c r="A205" s="3" t="s">
        <v>129</v>
      </c>
      <c r="B205" s="3" t="s">
        <v>222</v>
      </c>
      <c r="C205" s="14">
        <v>35657</v>
      </c>
      <c r="D205" s="1" t="s">
        <v>239</v>
      </c>
      <c r="F205" s="3">
        <v>29</v>
      </c>
      <c r="G205" s="3">
        <v>36</v>
      </c>
      <c r="H205" s="3"/>
      <c r="I205" s="5">
        <f t="shared" si="4"/>
        <v>5.9200023999999996</v>
      </c>
      <c r="J205" s="3"/>
      <c r="K205" s="6">
        <f t="shared" si="5"/>
        <v>82.37611863130326</v>
      </c>
      <c r="L205" s="6"/>
      <c r="M205" s="3">
        <v>24</v>
      </c>
      <c r="N205" s="3">
        <v>23</v>
      </c>
    </row>
    <row r="206" spans="1:14" ht="15">
      <c r="A206" s="3" t="s">
        <v>132</v>
      </c>
      <c r="B206" s="3" t="s">
        <v>222</v>
      </c>
      <c r="C206" s="46">
        <v>36079</v>
      </c>
      <c r="D206" s="3" t="s">
        <v>240</v>
      </c>
      <c r="E206" s="3"/>
      <c r="F206" s="3">
        <v>30</v>
      </c>
      <c r="G206" s="3">
        <v>43</v>
      </c>
      <c r="H206" s="3"/>
      <c r="I206" s="5">
        <f t="shared" si="4"/>
        <v>6.1433362</v>
      </c>
      <c r="J206" s="3"/>
      <c r="K206" s="6">
        <f t="shared" si="5"/>
        <v>79.38143121647812</v>
      </c>
      <c r="L206" s="6"/>
      <c r="M206" s="3">
        <v>24</v>
      </c>
      <c r="N206" s="3">
        <v>23</v>
      </c>
    </row>
    <row r="207" spans="1:14" ht="15">
      <c r="A207" s="3" t="s">
        <v>165</v>
      </c>
      <c r="B207" s="3" t="s">
        <v>222</v>
      </c>
      <c r="C207" s="46">
        <v>31594</v>
      </c>
      <c r="D207" s="3" t="s">
        <v>238</v>
      </c>
      <c r="E207" s="3"/>
      <c r="F207" s="3">
        <v>31</v>
      </c>
      <c r="G207" s="3">
        <v>4</v>
      </c>
      <c r="H207" s="3"/>
      <c r="I207" s="5">
        <f t="shared" si="4"/>
        <v>6.2133336</v>
      </c>
      <c r="J207" s="3"/>
      <c r="K207" s="6">
        <f t="shared" si="5"/>
        <v>78.48714577308388</v>
      </c>
      <c r="L207" s="6"/>
      <c r="M207" s="3">
        <v>24</v>
      </c>
      <c r="N207" s="3">
        <v>23</v>
      </c>
    </row>
    <row r="208" spans="1:14" ht="15">
      <c r="A208" s="3" t="s">
        <v>166</v>
      </c>
      <c r="B208" s="3" t="s">
        <v>222</v>
      </c>
      <c r="C208" s="46">
        <v>33778</v>
      </c>
      <c r="D208" s="3" t="s">
        <v>238</v>
      </c>
      <c r="E208" s="3"/>
      <c r="F208" s="3">
        <v>31</v>
      </c>
      <c r="G208" s="3">
        <v>17</v>
      </c>
      <c r="H208" s="3"/>
      <c r="I208" s="5">
        <f t="shared" si="4"/>
        <v>6.256667800000001</v>
      </c>
      <c r="J208" s="3"/>
      <c r="K208" s="6">
        <f t="shared" si="5"/>
        <v>77.94353729312591</v>
      </c>
      <c r="L208" s="6"/>
      <c r="M208" s="3">
        <v>24</v>
      </c>
      <c r="N208" s="3">
        <v>23</v>
      </c>
    </row>
    <row r="209" spans="1:14" ht="15">
      <c r="A209" s="1" t="s">
        <v>128</v>
      </c>
      <c r="B209" s="1" t="s">
        <v>222</v>
      </c>
      <c r="C209" s="14">
        <v>38682</v>
      </c>
      <c r="D209" s="4" t="s">
        <v>247</v>
      </c>
      <c r="E209" s="4"/>
      <c r="F209" s="1">
        <v>31</v>
      </c>
      <c r="G209" s="1">
        <v>34</v>
      </c>
      <c r="I209" s="5">
        <f aca="true" t="shared" si="6" ref="I209:I282">(G209*0.016667+F209)/5</f>
        <v>6.3133356</v>
      </c>
      <c r="J209" s="3"/>
      <c r="K209" s="6">
        <f aca="true" t="shared" si="7" ref="K209:K222">(+M209+N209*0.016667)/(G209*0.016667+F209)*100</f>
        <v>77.24392474874931</v>
      </c>
      <c r="L209" s="6"/>
      <c r="M209" s="3">
        <v>24</v>
      </c>
      <c r="N209" s="3">
        <v>23</v>
      </c>
    </row>
    <row r="210" spans="1:14" ht="15">
      <c r="A210" s="3" t="s">
        <v>85</v>
      </c>
      <c r="B210" s="3" t="s">
        <v>222</v>
      </c>
      <c r="C210" s="46">
        <v>33778</v>
      </c>
      <c r="D210" s="3" t="s">
        <v>238</v>
      </c>
      <c r="E210" s="3"/>
      <c r="F210" s="3">
        <v>32</v>
      </c>
      <c r="G210" s="3">
        <v>56</v>
      </c>
      <c r="H210" s="3"/>
      <c r="I210" s="5">
        <f t="shared" si="6"/>
        <v>6.5866704</v>
      </c>
      <c r="J210" s="3"/>
      <c r="K210" s="6">
        <f t="shared" si="7"/>
        <v>74.03844285270446</v>
      </c>
      <c r="L210" s="6"/>
      <c r="M210" s="3">
        <v>24</v>
      </c>
      <c r="N210" s="3">
        <v>23</v>
      </c>
    </row>
    <row r="211" spans="1:14" ht="15">
      <c r="A211" s="4" t="s">
        <v>167</v>
      </c>
      <c r="B211" s="3" t="s">
        <v>222</v>
      </c>
      <c r="C211" s="13">
        <v>33414</v>
      </c>
      <c r="D211" s="3" t="s">
        <v>238</v>
      </c>
      <c r="E211" s="3"/>
      <c r="F211" s="4">
        <v>33</v>
      </c>
      <c r="G211" s="4">
        <v>6</v>
      </c>
      <c r="I211" s="5">
        <f t="shared" si="6"/>
        <v>6.6200004</v>
      </c>
      <c r="J211" s="3"/>
      <c r="K211" s="6">
        <f t="shared" si="7"/>
        <v>73.6656783283578</v>
      </c>
      <c r="L211" s="6"/>
      <c r="M211" s="3">
        <v>24</v>
      </c>
      <c r="N211" s="3">
        <v>23</v>
      </c>
    </row>
    <row r="212" spans="1:14" ht="15">
      <c r="A212" s="1" t="s">
        <v>168</v>
      </c>
      <c r="B212" s="3" t="s">
        <v>222</v>
      </c>
      <c r="C212" s="46">
        <v>36719</v>
      </c>
      <c r="D212" s="3" t="s">
        <v>241</v>
      </c>
      <c r="E212" s="3"/>
      <c r="F212" s="1">
        <v>35</v>
      </c>
      <c r="G212" s="1">
        <v>32</v>
      </c>
      <c r="I212" s="5">
        <f t="shared" si="6"/>
        <v>7.1066688</v>
      </c>
      <c r="J212" s="3"/>
      <c r="K212" s="6">
        <f t="shared" si="7"/>
        <v>68.62101411001453</v>
      </c>
      <c r="L212" s="6"/>
      <c r="M212" s="3">
        <v>24</v>
      </c>
      <c r="N212" s="3">
        <v>23</v>
      </c>
    </row>
    <row r="213" spans="1:14" ht="15">
      <c r="A213" s="3" t="s">
        <v>126</v>
      </c>
      <c r="B213" s="3" t="s">
        <v>222</v>
      </c>
      <c r="C213" s="46">
        <v>34506</v>
      </c>
      <c r="D213" s="3" t="s">
        <v>238</v>
      </c>
      <c r="E213" s="3"/>
      <c r="F213" s="3">
        <v>36</v>
      </c>
      <c r="G213" s="3">
        <v>7</v>
      </c>
      <c r="H213" s="3"/>
      <c r="I213" s="5">
        <f t="shared" si="6"/>
        <v>7.223333800000001</v>
      </c>
      <c r="J213" s="3"/>
      <c r="K213" s="6">
        <f t="shared" si="7"/>
        <v>67.5127072211449</v>
      </c>
      <c r="L213" s="6"/>
      <c r="M213" s="3">
        <v>24</v>
      </c>
      <c r="N213" s="3">
        <v>23</v>
      </c>
    </row>
    <row r="214" spans="1:14" ht="15">
      <c r="A214" s="1" t="s">
        <v>169</v>
      </c>
      <c r="B214" s="1" t="s">
        <v>222</v>
      </c>
      <c r="C214" s="14">
        <v>39609</v>
      </c>
      <c r="D214" s="1" t="s">
        <v>238</v>
      </c>
      <c r="F214" s="1">
        <v>37</v>
      </c>
      <c r="G214" s="1">
        <v>42</v>
      </c>
      <c r="I214" s="5">
        <f t="shared" si="6"/>
        <v>7.540002800000001</v>
      </c>
      <c r="J214" s="3"/>
      <c r="K214" s="6">
        <f t="shared" si="7"/>
        <v>64.67727306414263</v>
      </c>
      <c r="L214" s="6"/>
      <c r="M214" s="3">
        <v>24</v>
      </c>
      <c r="N214" s="3">
        <v>23</v>
      </c>
    </row>
    <row r="215" spans="1:14" ht="15">
      <c r="A215" s="1" t="s">
        <v>170</v>
      </c>
      <c r="B215" s="1" t="s">
        <v>222</v>
      </c>
      <c r="C215" s="14">
        <v>37061</v>
      </c>
      <c r="D215" s="1" t="s">
        <v>238</v>
      </c>
      <c r="F215" s="1">
        <v>38</v>
      </c>
      <c r="G215" s="1">
        <v>29</v>
      </c>
      <c r="I215" s="5">
        <f t="shared" si="6"/>
        <v>7.6966686</v>
      </c>
      <c r="J215" s="3"/>
      <c r="K215" s="6">
        <f t="shared" si="7"/>
        <v>63.360766241124125</v>
      </c>
      <c r="L215" s="6"/>
      <c r="M215" s="3">
        <v>24</v>
      </c>
      <c r="N215" s="3">
        <v>23</v>
      </c>
    </row>
    <row r="216" spans="1:14" ht="15">
      <c r="A216" s="1" t="s">
        <v>132</v>
      </c>
      <c r="B216" s="1" t="s">
        <v>223</v>
      </c>
      <c r="C216" s="14">
        <v>37398</v>
      </c>
      <c r="D216" s="1" t="s">
        <v>244</v>
      </c>
      <c r="F216" s="1">
        <v>30</v>
      </c>
      <c r="G216" s="1">
        <v>35</v>
      </c>
      <c r="I216" s="5">
        <f t="shared" si="6"/>
        <v>6.116669</v>
      </c>
      <c r="J216" s="3"/>
      <c r="K216" s="6">
        <f t="shared" si="7"/>
        <v>83.10626257526769</v>
      </c>
      <c r="L216" s="7"/>
      <c r="M216" s="3">
        <v>25</v>
      </c>
      <c r="N216" s="3">
        <v>25</v>
      </c>
    </row>
    <row r="217" spans="1:14" ht="15">
      <c r="A217" s="1" t="s">
        <v>157</v>
      </c>
      <c r="B217" s="4" t="s">
        <v>223</v>
      </c>
      <c r="C217" s="14">
        <v>37542</v>
      </c>
      <c r="D217" s="1" t="s">
        <v>240</v>
      </c>
      <c r="F217" s="1">
        <v>31</v>
      </c>
      <c r="G217" s="1">
        <v>14</v>
      </c>
      <c r="I217" s="5">
        <f t="shared" si="6"/>
        <v>6.2466676</v>
      </c>
      <c r="J217" s="3"/>
      <c r="K217" s="6">
        <f t="shared" si="7"/>
        <v>81.37674878042175</v>
      </c>
      <c r="L217" s="7"/>
      <c r="M217" s="3">
        <v>25</v>
      </c>
      <c r="N217" s="3">
        <v>25</v>
      </c>
    </row>
    <row r="218" spans="1:14" ht="15">
      <c r="A218" s="1" t="s">
        <v>38</v>
      </c>
      <c r="B218" s="1" t="s">
        <v>223</v>
      </c>
      <c r="C218" s="14">
        <v>40370</v>
      </c>
      <c r="D218" s="1" t="s">
        <v>243</v>
      </c>
      <c r="F218" s="1">
        <v>32</v>
      </c>
      <c r="G218" s="1">
        <v>5</v>
      </c>
      <c r="I218" s="5">
        <f t="shared" si="6"/>
        <v>6.4166669999999995</v>
      </c>
      <c r="J218" s="3"/>
      <c r="K218" s="6">
        <f t="shared" si="7"/>
        <v>79.22080107943891</v>
      </c>
      <c r="L218" s="7"/>
      <c r="M218" s="3">
        <v>25</v>
      </c>
      <c r="N218" s="3">
        <v>25</v>
      </c>
    </row>
    <row r="219" spans="1:14" ht="15">
      <c r="A219" s="1" t="s">
        <v>168</v>
      </c>
      <c r="B219" s="1" t="s">
        <v>223</v>
      </c>
      <c r="C219" s="14">
        <v>37762</v>
      </c>
      <c r="D219" s="1" t="s">
        <v>244</v>
      </c>
      <c r="F219" s="1">
        <v>32</v>
      </c>
      <c r="G219" s="1">
        <v>21</v>
      </c>
      <c r="I219" s="5">
        <f t="shared" si="6"/>
        <v>6.470001399999999</v>
      </c>
      <c r="J219" s="3"/>
      <c r="K219" s="6">
        <f t="shared" si="7"/>
        <v>78.56775734237091</v>
      </c>
      <c r="L219" s="7"/>
      <c r="M219" s="3">
        <v>25</v>
      </c>
      <c r="N219" s="3">
        <v>25</v>
      </c>
    </row>
    <row r="220" spans="1:14" ht="15">
      <c r="A220" s="1" t="s">
        <v>171</v>
      </c>
      <c r="B220" s="1" t="s">
        <v>223</v>
      </c>
      <c r="C220" s="14">
        <v>39609</v>
      </c>
      <c r="D220" s="1" t="s">
        <v>238</v>
      </c>
      <c r="F220" s="1">
        <v>32</v>
      </c>
      <c r="G220" s="1">
        <v>33</v>
      </c>
      <c r="I220" s="5">
        <f t="shared" si="6"/>
        <v>6.5100022</v>
      </c>
      <c r="J220" s="3"/>
      <c r="K220" s="6">
        <f t="shared" si="7"/>
        <v>78.08499665330375</v>
      </c>
      <c r="L220" s="7"/>
      <c r="M220" s="3">
        <v>25</v>
      </c>
      <c r="N220" s="3">
        <v>25</v>
      </c>
    </row>
    <row r="221" spans="1:15" ht="15">
      <c r="A221" s="11" t="s">
        <v>471</v>
      </c>
      <c r="B221" s="12" t="s">
        <v>223</v>
      </c>
      <c r="C221" s="10">
        <v>41436</v>
      </c>
      <c r="D221" s="11" t="s">
        <v>238</v>
      </c>
      <c r="F221" s="11">
        <v>36</v>
      </c>
      <c r="G221" s="11">
        <v>56</v>
      </c>
      <c r="I221" s="18">
        <f t="shared" si="6"/>
        <v>7.3866704</v>
      </c>
      <c r="J221" s="3"/>
      <c r="K221" s="6">
        <f>(+M221+N221*0.016667)/(G221*0.016667+F221)*100</f>
        <v>68.81767731236526</v>
      </c>
      <c r="L221" s="7"/>
      <c r="M221" s="3">
        <v>25</v>
      </c>
      <c r="N221" s="3">
        <v>25</v>
      </c>
      <c r="O221" s="1">
        <v>2013</v>
      </c>
    </row>
    <row r="222" spans="1:14" ht="15">
      <c r="A222" s="1" t="s">
        <v>169</v>
      </c>
      <c r="B222" s="12" t="s">
        <v>223</v>
      </c>
      <c r="C222" s="45">
        <v>40701</v>
      </c>
      <c r="D222" s="1" t="s">
        <v>238</v>
      </c>
      <c r="F222" s="11">
        <v>37</v>
      </c>
      <c r="G222" s="11">
        <v>56</v>
      </c>
      <c r="I222" s="5">
        <f t="shared" si="6"/>
        <v>7.5866704</v>
      </c>
      <c r="J222" s="3"/>
      <c r="K222" s="6">
        <f t="shared" si="7"/>
        <v>67.00350393500686</v>
      </c>
      <c r="L222" s="7"/>
      <c r="M222" s="3">
        <v>25</v>
      </c>
      <c r="N222" s="3">
        <v>25</v>
      </c>
    </row>
    <row r="223" spans="1:14" ht="15">
      <c r="A223" s="1" t="s">
        <v>157</v>
      </c>
      <c r="B223" s="1" t="s">
        <v>224</v>
      </c>
      <c r="C223" s="14">
        <v>39245</v>
      </c>
      <c r="D223" s="1" t="s">
        <v>238</v>
      </c>
      <c r="F223" s="1">
        <v>32</v>
      </c>
      <c r="G223" s="1">
        <v>25</v>
      </c>
      <c r="I223" s="5">
        <f t="shared" si="6"/>
        <v>6.483334999999999</v>
      </c>
      <c r="J223" s="3"/>
      <c r="K223" s="6">
        <f>(+M223+N223*0.016667)/(G223*0.016667+F223)*100</f>
        <v>81.79949670964096</v>
      </c>
      <c r="L223" s="7"/>
      <c r="M223" s="1">
        <v>26</v>
      </c>
      <c r="N223" s="1">
        <v>31</v>
      </c>
    </row>
    <row r="224" spans="1:14" ht="15">
      <c r="A224" s="1" t="s">
        <v>168</v>
      </c>
      <c r="B224" s="1" t="s">
        <v>224</v>
      </c>
      <c r="C224" s="14">
        <v>38634</v>
      </c>
      <c r="D224" s="1" t="s">
        <v>240</v>
      </c>
      <c r="F224" s="1">
        <v>32</v>
      </c>
      <c r="G224" s="1">
        <v>54</v>
      </c>
      <c r="I224" s="5">
        <f t="shared" si="6"/>
        <v>6.5800036</v>
      </c>
      <c r="J224" s="3"/>
      <c r="K224" s="6">
        <f>(+M224+N224*0.016667)/(G224*0.016667+F224)*100</f>
        <v>80.59775833557295</v>
      </c>
      <c r="L224" s="7"/>
      <c r="M224" s="1">
        <v>26</v>
      </c>
      <c r="N224" s="1">
        <v>31</v>
      </c>
    </row>
    <row r="225" spans="1:14" ht="15">
      <c r="A225" s="4" t="s">
        <v>132</v>
      </c>
      <c r="B225" s="1" t="s">
        <v>224</v>
      </c>
      <c r="C225" s="14">
        <v>38998</v>
      </c>
      <c r="D225" s="1" t="s">
        <v>240</v>
      </c>
      <c r="F225" s="1">
        <v>34</v>
      </c>
      <c r="G225" s="1">
        <v>34</v>
      </c>
      <c r="I225" s="5">
        <f t="shared" si="6"/>
        <v>6.913335600000001</v>
      </c>
      <c r="J225" s="3"/>
      <c r="K225" s="6">
        <f>(+M225+N225*0.016667)/(G225*0.016667+F225)*100</f>
        <v>76.7116730164235</v>
      </c>
      <c r="L225" s="7"/>
      <c r="M225" s="1">
        <v>26</v>
      </c>
      <c r="N225" s="1">
        <v>31</v>
      </c>
    </row>
    <row r="226" spans="1:14" ht="15">
      <c r="A226" s="12" t="s">
        <v>33</v>
      </c>
      <c r="B226" s="12" t="s">
        <v>224</v>
      </c>
      <c r="C226" s="10">
        <v>41436</v>
      </c>
      <c r="D226" s="11" t="s">
        <v>238</v>
      </c>
      <c r="F226" s="11">
        <v>35</v>
      </c>
      <c r="G226" s="11">
        <v>36</v>
      </c>
      <c r="I226" s="18">
        <f t="shared" si="6"/>
        <v>7.1200024</v>
      </c>
      <c r="J226" s="3"/>
      <c r="K226" s="6">
        <f>(+M226+N226*0.016667)/(G226*0.016667+F226)*100</f>
        <v>74.48502264549799</v>
      </c>
      <c r="L226" s="7"/>
      <c r="M226" s="1">
        <v>26</v>
      </c>
      <c r="N226" s="1">
        <v>31</v>
      </c>
    </row>
    <row r="227" spans="1:14" ht="15">
      <c r="A227" s="1" t="s">
        <v>172</v>
      </c>
      <c r="B227" s="1" t="s">
        <v>224</v>
      </c>
      <c r="C227" s="14">
        <v>37425</v>
      </c>
      <c r="D227" s="1" t="s">
        <v>238</v>
      </c>
      <c r="F227" s="1">
        <v>39</v>
      </c>
      <c r="G227" s="1">
        <v>21</v>
      </c>
      <c r="I227" s="5">
        <f t="shared" si="6"/>
        <v>7.8700014</v>
      </c>
      <c r="J227" s="3"/>
      <c r="K227" s="6">
        <f>(+M227+N227*0.016667)/(G227*0.016667+F227)*100</f>
        <v>67.38671482320194</v>
      </c>
      <c r="L227" s="7"/>
      <c r="M227" s="1">
        <v>26</v>
      </c>
      <c r="N227" s="1">
        <v>31</v>
      </c>
    </row>
    <row r="228" spans="1:16" ht="15">
      <c r="A228" s="1" t="s">
        <v>157</v>
      </c>
      <c r="B228" s="12" t="s">
        <v>225</v>
      </c>
      <c r="C228" s="45">
        <v>41553</v>
      </c>
      <c r="D228" s="11" t="s">
        <v>258</v>
      </c>
      <c r="F228" s="11">
        <v>35</v>
      </c>
      <c r="G228" s="11">
        <v>35</v>
      </c>
      <c r="I228" s="18">
        <f t="shared" si="6"/>
        <v>7.116669</v>
      </c>
      <c r="J228" s="3"/>
      <c r="K228" s="6">
        <f>(+M228+N228*0.016667)/(G228*0.016667+F228)*100</f>
        <v>77.93912573424448</v>
      </c>
      <c r="L228" s="7"/>
      <c r="M228" s="1">
        <v>27</v>
      </c>
      <c r="N228" s="1">
        <v>44</v>
      </c>
      <c r="O228" s="1">
        <v>2013</v>
      </c>
      <c r="P228" s="16" t="s">
        <v>325</v>
      </c>
    </row>
    <row r="229" spans="1:14" ht="15">
      <c r="A229" s="11" t="s">
        <v>283</v>
      </c>
      <c r="B229" s="11" t="s">
        <v>225</v>
      </c>
      <c r="C229" s="14">
        <v>40697</v>
      </c>
      <c r="D229" s="11" t="s">
        <v>259</v>
      </c>
      <c r="F229" s="11">
        <v>36</v>
      </c>
      <c r="G229" s="11">
        <v>7</v>
      </c>
      <c r="I229" s="5">
        <f t="shared" si="6"/>
        <v>7.223333800000001</v>
      </c>
      <c r="J229" s="3"/>
      <c r="K229" s="6">
        <f>(+M229+N229*0.016667)/(G229*0.016667+F229)*100</f>
        <v>76.78822208105626</v>
      </c>
      <c r="L229" s="7"/>
      <c r="M229" s="1">
        <v>27</v>
      </c>
      <c r="N229" s="1">
        <v>44</v>
      </c>
    </row>
    <row r="230" spans="1:14" ht="15">
      <c r="A230" s="4" t="s">
        <v>173</v>
      </c>
      <c r="B230" s="1" t="s">
        <v>225</v>
      </c>
      <c r="C230" s="14">
        <v>40461</v>
      </c>
      <c r="D230" s="12" t="s">
        <v>258</v>
      </c>
      <c r="F230" s="11">
        <v>36</v>
      </c>
      <c r="G230" s="11">
        <v>56</v>
      </c>
      <c r="I230" s="5">
        <f t="shared" si="6"/>
        <v>7.3866704</v>
      </c>
      <c r="J230" s="3"/>
      <c r="K230" s="6">
        <f aca="true" t="shared" si="8" ref="K230:K266">(+M230+N230*0.016667)/(G230*0.016667+F230)*100</f>
        <v>75.0902544670194</v>
      </c>
      <c r="L230" s="7"/>
      <c r="M230" s="1">
        <v>27</v>
      </c>
      <c r="N230" s="1">
        <v>44</v>
      </c>
    </row>
    <row r="231" spans="1:14" ht="15">
      <c r="A231" s="3" t="s">
        <v>174</v>
      </c>
      <c r="B231" s="3" t="s">
        <v>225</v>
      </c>
      <c r="C231" s="46">
        <v>36697</v>
      </c>
      <c r="D231" s="3" t="s">
        <v>238</v>
      </c>
      <c r="E231" s="3"/>
      <c r="F231" s="3">
        <v>40</v>
      </c>
      <c r="G231" s="3">
        <v>30</v>
      </c>
      <c r="H231" s="3"/>
      <c r="I231" s="5">
        <f t="shared" si="6"/>
        <v>8.100002</v>
      </c>
      <c r="J231" s="3"/>
      <c r="K231" s="6">
        <f t="shared" si="8"/>
        <v>68.47738556113936</v>
      </c>
      <c r="L231" s="7"/>
      <c r="M231" s="1">
        <v>27</v>
      </c>
      <c r="N231" s="1">
        <v>44</v>
      </c>
    </row>
    <row r="232" spans="1:14" ht="15">
      <c r="A232" s="3" t="s">
        <v>175</v>
      </c>
      <c r="B232" s="3" t="s">
        <v>226</v>
      </c>
      <c r="C232" s="46">
        <v>34658</v>
      </c>
      <c r="D232" s="3" t="s">
        <v>240</v>
      </c>
      <c r="E232" s="3"/>
      <c r="F232" s="3">
        <v>29</v>
      </c>
      <c r="G232" s="3">
        <v>16</v>
      </c>
      <c r="H232" s="3"/>
      <c r="I232" s="5">
        <f t="shared" si="6"/>
        <v>5.8533344</v>
      </c>
      <c r="J232" s="3"/>
      <c r="K232" s="6">
        <f t="shared" si="8"/>
        <v>82.68792570607276</v>
      </c>
      <c r="L232" s="6"/>
      <c r="M232" s="3">
        <v>24</v>
      </c>
      <c r="N232" s="3">
        <v>12</v>
      </c>
    </row>
    <row r="233" spans="1:14" ht="15">
      <c r="A233" s="4" t="s">
        <v>176</v>
      </c>
      <c r="B233" s="3" t="s">
        <v>226</v>
      </c>
      <c r="C233" s="13">
        <v>33414</v>
      </c>
      <c r="D233" s="3" t="s">
        <v>238</v>
      </c>
      <c r="E233" s="3"/>
      <c r="F233" s="4">
        <v>30</v>
      </c>
      <c r="G233" s="4">
        <v>27</v>
      </c>
      <c r="I233" s="5">
        <f t="shared" si="6"/>
        <v>6.0900018000000005</v>
      </c>
      <c r="J233" s="3"/>
      <c r="K233" s="6">
        <f t="shared" si="8"/>
        <v>79.47453808634341</v>
      </c>
      <c r="L233" s="6"/>
      <c r="M233" s="3">
        <v>24</v>
      </c>
      <c r="N233" s="3">
        <v>12</v>
      </c>
    </row>
    <row r="234" spans="1:14" ht="15">
      <c r="A234" s="1" t="s">
        <v>177</v>
      </c>
      <c r="B234" s="4" t="s">
        <v>226</v>
      </c>
      <c r="C234" s="13">
        <v>32322</v>
      </c>
      <c r="D234" s="3" t="s">
        <v>238</v>
      </c>
      <c r="E234" s="3"/>
      <c r="F234" s="4">
        <v>30</v>
      </c>
      <c r="G234" s="4">
        <v>55</v>
      </c>
      <c r="I234" s="5">
        <f t="shared" si="6"/>
        <v>6.183337</v>
      </c>
      <c r="J234" s="3"/>
      <c r="K234" s="6">
        <f t="shared" si="8"/>
        <v>78.2748991361784</v>
      </c>
      <c r="L234" s="6"/>
      <c r="M234" s="3">
        <v>24</v>
      </c>
      <c r="N234" s="3">
        <v>12</v>
      </c>
    </row>
    <row r="235" spans="1:14" ht="15">
      <c r="A235" s="3" t="s">
        <v>178</v>
      </c>
      <c r="B235" s="3" t="s">
        <v>226</v>
      </c>
      <c r="C235" s="46">
        <v>31594</v>
      </c>
      <c r="D235" s="3" t="s">
        <v>238</v>
      </c>
      <c r="E235" s="3"/>
      <c r="F235" s="3">
        <v>31</v>
      </c>
      <c r="G235" s="3">
        <v>53</v>
      </c>
      <c r="H235" s="3"/>
      <c r="I235" s="5">
        <f t="shared" si="6"/>
        <v>6.3766702</v>
      </c>
      <c r="J235" s="3"/>
      <c r="K235" s="6">
        <f t="shared" si="8"/>
        <v>75.90169552754979</v>
      </c>
      <c r="L235" s="6"/>
      <c r="M235" s="3">
        <v>24</v>
      </c>
      <c r="N235" s="3">
        <v>12</v>
      </c>
    </row>
    <row r="236" spans="1:14" ht="15">
      <c r="A236" s="1" t="s">
        <v>179</v>
      </c>
      <c r="B236" s="1" t="s">
        <v>226</v>
      </c>
      <c r="C236" s="14">
        <v>39245</v>
      </c>
      <c r="D236" s="1" t="s">
        <v>238</v>
      </c>
      <c r="F236" s="1">
        <v>31</v>
      </c>
      <c r="G236" s="1">
        <v>58</v>
      </c>
      <c r="I236" s="5">
        <f t="shared" si="6"/>
        <v>6.3933371999999995</v>
      </c>
      <c r="J236" s="3"/>
      <c r="K236" s="6">
        <f t="shared" si="8"/>
        <v>75.70382491322373</v>
      </c>
      <c r="L236" s="6"/>
      <c r="M236" s="3">
        <v>24</v>
      </c>
      <c r="N236" s="3">
        <v>12</v>
      </c>
    </row>
    <row r="237" spans="1:15" ht="15">
      <c r="A237" s="11" t="s">
        <v>339</v>
      </c>
      <c r="B237" s="12" t="s">
        <v>226</v>
      </c>
      <c r="C237" s="10">
        <v>41436</v>
      </c>
      <c r="D237" s="11" t="s">
        <v>238</v>
      </c>
      <c r="F237" s="11">
        <v>32</v>
      </c>
      <c r="G237" s="11">
        <v>6</v>
      </c>
      <c r="I237" s="18">
        <f t="shared" si="6"/>
        <v>6.420000400000001</v>
      </c>
      <c r="J237" s="3"/>
      <c r="K237" s="6">
        <f>(+M237+N237*0.016667)/(G237*0.016667+F237)*100</f>
        <v>75.38941586358779</v>
      </c>
      <c r="L237" s="6"/>
      <c r="M237" s="3">
        <v>24</v>
      </c>
      <c r="N237" s="3">
        <v>12</v>
      </c>
      <c r="O237" s="1">
        <v>2013</v>
      </c>
    </row>
    <row r="238" spans="1:14" ht="15">
      <c r="A238" s="1" t="s">
        <v>180</v>
      </c>
      <c r="B238" s="1" t="s">
        <v>226</v>
      </c>
      <c r="C238" s="14">
        <v>38881</v>
      </c>
      <c r="D238" s="1" t="s">
        <v>238</v>
      </c>
      <c r="F238" s="1">
        <v>33</v>
      </c>
      <c r="G238" s="1">
        <v>53</v>
      </c>
      <c r="I238" s="5">
        <f t="shared" si="6"/>
        <v>6.7766702</v>
      </c>
      <c r="J238" s="3"/>
      <c r="K238" s="6">
        <f t="shared" si="8"/>
        <v>71.42151908174608</v>
      </c>
      <c r="L238" s="6"/>
      <c r="M238" s="3">
        <v>24</v>
      </c>
      <c r="N238" s="3">
        <v>12</v>
      </c>
    </row>
    <row r="239" spans="1:14" ht="15">
      <c r="A239" s="1" t="s">
        <v>181</v>
      </c>
      <c r="B239" s="1" t="s">
        <v>226</v>
      </c>
      <c r="C239" s="14">
        <v>37425</v>
      </c>
      <c r="D239" s="1" t="s">
        <v>238</v>
      </c>
      <c r="F239" s="1">
        <v>33</v>
      </c>
      <c r="G239" s="1">
        <v>54</v>
      </c>
      <c r="I239" s="5">
        <f t="shared" si="6"/>
        <v>6.780003600000001</v>
      </c>
      <c r="J239" s="3"/>
      <c r="K239" s="6">
        <f t="shared" si="8"/>
        <v>71.38640457359048</v>
      </c>
      <c r="L239" s="6"/>
      <c r="M239" s="3">
        <v>24</v>
      </c>
      <c r="N239" s="3">
        <v>12</v>
      </c>
    </row>
    <row r="240" spans="1:14" ht="15">
      <c r="A240" s="4" t="s">
        <v>182</v>
      </c>
      <c r="B240" s="3" t="s">
        <v>226</v>
      </c>
      <c r="C240" s="13">
        <v>33050</v>
      </c>
      <c r="D240" s="3" t="s">
        <v>238</v>
      </c>
      <c r="E240" s="3"/>
      <c r="F240" s="4">
        <v>34</v>
      </c>
      <c r="G240" s="4">
        <v>15</v>
      </c>
      <c r="I240" s="5">
        <f t="shared" si="6"/>
        <v>6.850001000000001</v>
      </c>
      <c r="J240" s="3"/>
      <c r="K240" s="6">
        <f t="shared" si="8"/>
        <v>70.65693567052034</v>
      </c>
      <c r="L240" s="6"/>
      <c r="M240" s="3">
        <v>24</v>
      </c>
      <c r="N240" s="3">
        <v>12</v>
      </c>
    </row>
    <row r="241" spans="1:14" ht="15">
      <c r="A241" s="3" t="s">
        <v>183</v>
      </c>
      <c r="B241" s="3" t="s">
        <v>226</v>
      </c>
      <c r="C241" s="46">
        <v>35598</v>
      </c>
      <c r="D241" s="3" t="s">
        <v>238</v>
      </c>
      <c r="E241" s="3"/>
      <c r="F241" s="3">
        <v>34</v>
      </c>
      <c r="G241" s="3">
        <v>39</v>
      </c>
      <c r="H241" s="3"/>
      <c r="I241" s="5">
        <f t="shared" si="6"/>
        <v>6.9300026</v>
      </c>
      <c r="J241" s="3"/>
      <c r="K241" s="6">
        <f t="shared" si="8"/>
        <v>69.84125518221306</v>
      </c>
      <c r="L241" s="6"/>
      <c r="M241" s="3">
        <v>24</v>
      </c>
      <c r="N241" s="3">
        <v>12</v>
      </c>
    </row>
    <row r="242" spans="1:14" ht="15">
      <c r="A242" s="3" t="s">
        <v>184</v>
      </c>
      <c r="B242" s="3" t="s">
        <v>226</v>
      </c>
      <c r="C242" s="46">
        <v>36355</v>
      </c>
      <c r="D242" s="3" t="s">
        <v>241</v>
      </c>
      <c r="E242" s="3"/>
      <c r="F242" s="3">
        <v>34</v>
      </c>
      <c r="G242" s="3">
        <v>44</v>
      </c>
      <c r="H242" s="3"/>
      <c r="I242" s="5">
        <f t="shared" si="6"/>
        <v>6.9466696</v>
      </c>
      <c r="J242" s="3"/>
      <c r="K242" s="6">
        <f t="shared" si="8"/>
        <v>69.67368651015157</v>
      </c>
      <c r="L242" s="6"/>
      <c r="M242" s="3">
        <v>24</v>
      </c>
      <c r="N242" s="3">
        <v>12</v>
      </c>
    </row>
    <row r="243" spans="1:14" ht="15">
      <c r="A243" s="1" t="s">
        <v>185</v>
      </c>
      <c r="B243" s="1" t="s">
        <v>226</v>
      </c>
      <c r="C243" s="14">
        <v>37425</v>
      </c>
      <c r="D243" s="1" t="s">
        <v>238</v>
      </c>
      <c r="F243" s="1">
        <v>34</v>
      </c>
      <c r="G243" s="1">
        <v>56</v>
      </c>
      <c r="I243" s="5">
        <f t="shared" si="6"/>
        <v>6.9866703999999995</v>
      </c>
      <c r="J243" s="3"/>
      <c r="K243" s="6">
        <f t="shared" si="8"/>
        <v>69.27478359362709</v>
      </c>
      <c r="L243" s="6"/>
      <c r="M243" s="3">
        <v>24</v>
      </c>
      <c r="N243" s="3">
        <v>12</v>
      </c>
    </row>
    <row r="244" spans="1:15" ht="15">
      <c r="A244" s="12" t="s">
        <v>451</v>
      </c>
      <c r="B244" s="12" t="s">
        <v>454</v>
      </c>
      <c r="C244" s="45">
        <v>41423</v>
      </c>
      <c r="D244" s="11" t="s">
        <v>259</v>
      </c>
      <c r="F244" s="11">
        <v>35</v>
      </c>
      <c r="G244" s="11">
        <v>11</v>
      </c>
      <c r="I244" s="18">
        <f t="shared" si="6"/>
        <v>7.036667400000001</v>
      </c>
      <c r="J244" s="3"/>
      <c r="K244" s="6">
        <f>(+M244+N244*0.016667)/(G244*0.016667+F244)*100</f>
        <v>68.78257170432697</v>
      </c>
      <c r="L244" s="6"/>
      <c r="M244" s="3">
        <v>24</v>
      </c>
      <c r="N244" s="3">
        <v>12</v>
      </c>
      <c r="O244" s="1">
        <v>2013</v>
      </c>
    </row>
    <row r="245" spans="1:14" ht="15">
      <c r="A245" s="4" t="s">
        <v>186</v>
      </c>
      <c r="B245" s="4" t="s">
        <v>226</v>
      </c>
      <c r="C245" s="13">
        <v>1984</v>
      </c>
      <c r="D245" s="3" t="s">
        <v>238</v>
      </c>
      <c r="E245" s="3"/>
      <c r="F245" s="4">
        <v>36</v>
      </c>
      <c r="G245" s="4">
        <v>4</v>
      </c>
      <c r="I245" s="5">
        <f t="shared" si="6"/>
        <v>7.2133336</v>
      </c>
      <c r="J245" s="3"/>
      <c r="K245" s="6">
        <f t="shared" si="8"/>
        <v>67.09797533833732</v>
      </c>
      <c r="L245" s="6"/>
      <c r="M245" s="3">
        <v>24</v>
      </c>
      <c r="N245" s="3">
        <v>12</v>
      </c>
    </row>
    <row r="246" spans="1:14" ht="15">
      <c r="A246" s="4" t="s">
        <v>187</v>
      </c>
      <c r="B246" s="3" t="s">
        <v>226</v>
      </c>
      <c r="C246" s="13">
        <v>31230</v>
      </c>
      <c r="D246" s="3" t="s">
        <v>238</v>
      </c>
      <c r="E246" s="3"/>
      <c r="F246" s="4">
        <v>36</v>
      </c>
      <c r="G246" s="4">
        <v>6</v>
      </c>
      <c r="I246" s="5">
        <f t="shared" si="6"/>
        <v>7.220000400000001</v>
      </c>
      <c r="J246" s="3"/>
      <c r="K246" s="6">
        <f t="shared" si="8"/>
        <v>67.03601844675798</v>
      </c>
      <c r="L246" s="6"/>
      <c r="M246" s="3">
        <v>24</v>
      </c>
      <c r="N246" s="3">
        <v>12</v>
      </c>
    </row>
    <row r="247" spans="1:14" ht="15">
      <c r="A247" s="4" t="s">
        <v>188</v>
      </c>
      <c r="B247" s="4" t="s">
        <v>226</v>
      </c>
      <c r="C247" s="13">
        <v>1983</v>
      </c>
      <c r="D247" s="3" t="s">
        <v>238</v>
      </c>
      <c r="E247" s="3"/>
      <c r="F247" s="4">
        <v>36</v>
      </c>
      <c r="G247" s="4">
        <v>12</v>
      </c>
      <c r="I247" s="5">
        <f t="shared" si="6"/>
        <v>7.2400008</v>
      </c>
      <c r="J247" s="3"/>
      <c r="K247" s="6">
        <f t="shared" si="8"/>
        <v>66.85083239217322</v>
      </c>
      <c r="L247" s="6"/>
      <c r="M247" s="3">
        <v>24</v>
      </c>
      <c r="N247" s="3">
        <v>12</v>
      </c>
    </row>
    <row r="248" spans="1:14" ht="15">
      <c r="A248" s="4" t="s">
        <v>189</v>
      </c>
      <c r="B248" s="4" t="s">
        <v>226</v>
      </c>
      <c r="C248" s="13">
        <v>1984</v>
      </c>
      <c r="D248" s="3" t="s">
        <v>238</v>
      </c>
      <c r="E248" s="3"/>
      <c r="F248" s="4">
        <v>36</v>
      </c>
      <c r="G248" s="4">
        <v>49</v>
      </c>
      <c r="I248" s="5">
        <f t="shared" si="6"/>
        <v>7.363336599999999</v>
      </c>
      <c r="J248" s="3"/>
      <c r="K248" s="6">
        <f t="shared" si="8"/>
        <v>65.7310817489995</v>
      </c>
      <c r="L248" s="6"/>
      <c r="M248" s="3">
        <v>24</v>
      </c>
      <c r="N248" s="3">
        <v>12</v>
      </c>
    </row>
    <row r="249" spans="1:15" ht="15">
      <c r="A249" s="11" t="s">
        <v>334</v>
      </c>
      <c r="B249" s="12" t="s">
        <v>226</v>
      </c>
      <c r="C249" s="10">
        <v>41436</v>
      </c>
      <c r="D249" s="11" t="s">
        <v>238</v>
      </c>
      <c r="F249" s="11">
        <v>37</v>
      </c>
      <c r="G249" s="11">
        <v>18</v>
      </c>
      <c r="I249" s="18">
        <f t="shared" si="6"/>
        <v>7.460001200000001</v>
      </c>
      <c r="J249" s="3"/>
      <c r="K249" s="6">
        <f>(+M249+N249*0.016667)/(G249*0.016667+F249)*100</f>
        <v>64.87935685586751</v>
      </c>
      <c r="L249" s="6"/>
      <c r="M249" s="3">
        <v>24</v>
      </c>
      <c r="N249" s="3">
        <v>12</v>
      </c>
      <c r="O249" s="1">
        <v>2013</v>
      </c>
    </row>
    <row r="250" spans="1:14" ht="15">
      <c r="A250" s="3" t="s">
        <v>190</v>
      </c>
      <c r="B250" s="3" t="s">
        <v>226</v>
      </c>
      <c r="C250" s="46">
        <v>36333</v>
      </c>
      <c r="D250" s="3" t="s">
        <v>238</v>
      </c>
      <c r="E250" s="3"/>
      <c r="F250" s="3">
        <v>37</v>
      </c>
      <c r="G250" s="3">
        <v>40</v>
      </c>
      <c r="H250" s="3"/>
      <c r="I250" s="5">
        <f t="shared" si="6"/>
        <v>7.533336</v>
      </c>
      <c r="J250" s="3"/>
      <c r="K250" s="6">
        <f t="shared" si="8"/>
        <v>64.24777548751311</v>
      </c>
      <c r="L250" s="6"/>
      <c r="M250" s="3">
        <v>24</v>
      </c>
      <c r="N250" s="3">
        <v>12</v>
      </c>
    </row>
    <row r="251" spans="1:14" ht="15">
      <c r="A251" s="4" t="s">
        <v>104</v>
      </c>
      <c r="B251" s="3" t="s">
        <v>226</v>
      </c>
      <c r="C251" s="13">
        <v>31230</v>
      </c>
      <c r="D251" s="3" t="s">
        <v>238</v>
      </c>
      <c r="E251" s="3"/>
      <c r="F251" s="4">
        <v>38</v>
      </c>
      <c r="G251" s="4">
        <v>5</v>
      </c>
      <c r="I251" s="5">
        <f t="shared" si="6"/>
        <v>7.616667</v>
      </c>
      <c r="J251" s="3"/>
      <c r="K251" s="6">
        <f t="shared" si="8"/>
        <v>63.54486549037788</v>
      </c>
      <c r="L251" s="6"/>
      <c r="M251" s="3">
        <v>24</v>
      </c>
      <c r="N251" s="3">
        <v>12</v>
      </c>
    </row>
    <row r="252" spans="1:14" ht="15">
      <c r="A252" s="3" t="s">
        <v>191</v>
      </c>
      <c r="B252" s="3" t="s">
        <v>226</v>
      </c>
      <c r="C252" s="46">
        <v>30955</v>
      </c>
      <c r="D252" s="3" t="s">
        <v>246</v>
      </c>
      <c r="E252" s="3"/>
      <c r="F252" s="3">
        <v>38</v>
      </c>
      <c r="G252" s="3">
        <v>33</v>
      </c>
      <c r="H252" s="3"/>
      <c r="I252" s="5">
        <f t="shared" si="6"/>
        <v>7.7100022</v>
      </c>
      <c r="J252" s="3"/>
      <c r="K252" s="6">
        <f t="shared" si="8"/>
        <v>62.77560854651897</v>
      </c>
      <c r="L252" s="6"/>
      <c r="M252" s="3">
        <v>24</v>
      </c>
      <c r="N252" s="3">
        <v>12</v>
      </c>
    </row>
    <row r="253" spans="1:14" ht="15">
      <c r="A253" s="11" t="s">
        <v>329</v>
      </c>
      <c r="B253" s="12" t="s">
        <v>226</v>
      </c>
      <c r="C253" s="45">
        <v>41072</v>
      </c>
      <c r="D253" s="1" t="s">
        <v>238</v>
      </c>
      <c r="F253" s="11">
        <v>38</v>
      </c>
      <c r="G253" s="11">
        <v>36</v>
      </c>
      <c r="I253" s="18">
        <f t="shared" si="6"/>
        <v>7.7200024</v>
      </c>
      <c r="J253" s="3"/>
      <c r="K253" s="6">
        <f>(+M253+N253*0.016667)/(G253*0.016667+F253)*100</f>
        <v>62.69429139037573</v>
      </c>
      <c r="L253" s="6"/>
      <c r="M253" s="3">
        <v>24</v>
      </c>
      <c r="N253" s="3">
        <v>12</v>
      </c>
    </row>
    <row r="254" spans="1:14" ht="15">
      <c r="A254" s="1" t="s">
        <v>192</v>
      </c>
      <c r="B254" s="1" t="s">
        <v>226</v>
      </c>
      <c r="C254" s="14">
        <v>40337</v>
      </c>
      <c r="D254" s="1" t="s">
        <v>238</v>
      </c>
      <c r="F254" s="1">
        <v>38</v>
      </c>
      <c r="G254" s="1">
        <v>43</v>
      </c>
      <c r="I254" s="5">
        <f t="shared" si="6"/>
        <v>7.7433362</v>
      </c>
      <c r="J254" s="3"/>
      <c r="K254" s="6">
        <f t="shared" si="8"/>
        <v>62.505368164177085</v>
      </c>
      <c r="L254" s="6"/>
      <c r="M254" s="3">
        <v>24</v>
      </c>
      <c r="N254" s="3">
        <v>12</v>
      </c>
    </row>
    <row r="255" spans="1:16" ht="15">
      <c r="A255" s="11" t="s">
        <v>320</v>
      </c>
      <c r="B255" s="12" t="s">
        <v>321</v>
      </c>
      <c r="C255" s="45">
        <v>40701</v>
      </c>
      <c r="D255" s="1" t="s">
        <v>238</v>
      </c>
      <c r="F255" s="11">
        <v>38</v>
      </c>
      <c r="G255" s="11">
        <v>52</v>
      </c>
      <c r="I255" s="5">
        <f t="shared" si="6"/>
        <v>7.7733368</v>
      </c>
      <c r="J255" s="3"/>
      <c r="K255" s="6">
        <f>(+M255+N255*0.016667)/(G255*0.016667+F255)*100</f>
        <v>62.26413346711029</v>
      </c>
      <c r="L255" s="6"/>
      <c r="M255" s="3">
        <v>24</v>
      </c>
      <c r="N255" s="3">
        <v>12</v>
      </c>
      <c r="P255" s="12"/>
    </row>
    <row r="256" spans="1:14" ht="15">
      <c r="A256" s="3" t="s">
        <v>193</v>
      </c>
      <c r="B256" s="3" t="s">
        <v>226</v>
      </c>
      <c r="C256" s="46">
        <v>36333</v>
      </c>
      <c r="D256" s="3" t="s">
        <v>238</v>
      </c>
      <c r="E256" s="3"/>
      <c r="F256" s="3">
        <v>38</v>
      </c>
      <c r="G256" s="3">
        <v>55</v>
      </c>
      <c r="H256" s="3"/>
      <c r="I256" s="5">
        <f t="shared" si="6"/>
        <v>7.783337</v>
      </c>
      <c r="J256" s="3"/>
      <c r="K256" s="6">
        <f t="shared" si="8"/>
        <v>62.18413515950806</v>
      </c>
      <c r="L256" s="6"/>
      <c r="M256" s="3">
        <v>24</v>
      </c>
      <c r="N256" s="3">
        <v>12</v>
      </c>
    </row>
    <row r="257" spans="1:14" ht="15">
      <c r="A257" s="1" t="s">
        <v>194</v>
      </c>
      <c r="B257" s="3" t="s">
        <v>226</v>
      </c>
      <c r="C257" s="46">
        <v>36719</v>
      </c>
      <c r="D257" s="3" t="s">
        <v>241</v>
      </c>
      <c r="E257" s="3"/>
      <c r="F257" s="1">
        <v>38</v>
      </c>
      <c r="G257" s="1">
        <v>55</v>
      </c>
      <c r="I257" s="5">
        <f t="shared" si="6"/>
        <v>7.783337</v>
      </c>
      <c r="J257" s="3"/>
      <c r="K257" s="6">
        <f t="shared" si="8"/>
        <v>62.18413515950806</v>
      </c>
      <c r="L257" s="6"/>
      <c r="M257" s="3">
        <v>24</v>
      </c>
      <c r="N257" s="3">
        <v>12</v>
      </c>
    </row>
    <row r="258" spans="1:14" ht="15">
      <c r="A258" s="1" t="s">
        <v>195</v>
      </c>
      <c r="B258" s="1" t="s">
        <v>226</v>
      </c>
      <c r="C258" s="14">
        <v>37061</v>
      </c>
      <c r="D258" s="1" t="s">
        <v>238</v>
      </c>
      <c r="F258" s="1">
        <v>39</v>
      </c>
      <c r="G258" s="1">
        <v>8</v>
      </c>
      <c r="I258" s="5">
        <f t="shared" si="6"/>
        <v>7.8266672</v>
      </c>
      <c r="J258" s="3"/>
      <c r="K258" s="6">
        <f t="shared" si="8"/>
        <v>61.8398697213036</v>
      </c>
      <c r="L258" s="6"/>
      <c r="M258" s="3">
        <v>24</v>
      </c>
      <c r="N258" s="3">
        <v>12</v>
      </c>
    </row>
    <row r="259" spans="1:14" ht="15">
      <c r="A259" s="4" t="s">
        <v>196</v>
      </c>
      <c r="B259" s="4" t="s">
        <v>226</v>
      </c>
      <c r="C259" s="13">
        <v>32322</v>
      </c>
      <c r="D259" s="3" t="s">
        <v>238</v>
      </c>
      <c r="E259" s="3"/>
      <c r="F259" s="4">
        <v>39</v>
      </c>
      <c r="G259" s="4">
        <v>12</v>
      </c>
      <c r="I259" s="5">
        <f t="shared" si="6"/>
        <v>7.8400008</v>
      </c>
      <c r="J259" s="3"/>
      <c r="K259" s="6">
        <f t="shared" si="8"/>
        <v>61.7346977821737</v>
      </c>
      <c r="L259" s="6"/>
      <c r="M259" s="3">
        <v>24</v>
      </c>
      <c r="N259" s="3">
        <v>12</v>
      </c>
    </row>
    <row r="260" spans="1:14" ht="15">
      <c r="A260" s="1" t="s">
        <v>197</v>
      </c>
      <c r="B260" s="1" t="s">
        <v>226</v>
      </c>
      <c r="C260" s="14">
        <v>38517</v>
      </c>
      <c r="D260" s="1" t="s">
        <v>238</v>
      </c>
      <c r="F260" s="1">
        <v>40</v>
      </c>
      <c r="G260" s="1">
        <v>23</v>
      </c>
      <c r="I260" s="5">
        <f t="shared" si="6"/>
        <v>8.0766682</v>
      </c>
      <c r="J260" s="3"/>
      <c r="K260" s="6">
        <f t="shared" si="8"/>
        <v>59.92571045570499</v>
      </c>
      <c r="L260" s="6"/>
      <c r="M260" s="3">
        <v>24</v>
      </c>
      <c r="N260" s="3">
        <v>12</v>
      </c>
    </row>
    <row r="261" spans="1:14" ht="15">
      <c r="A261" s="1" t="s">
        <v>198</v>
      </c>
      <c r="B261" s="1" t="s">
        <v>226</v>
      </c>
      <c r="C261" s="14">
        <v>37061</v>
      </c>
      <c r="D261" s="1" t="s">
        <v>238</v>
      </c>
      <c r="F261" s="1">
        <v>40</v>
      </c>
      <c r="G261" s="1">
        <v>27</v>
      </c>
      <c r="I261" s="5">
        <f t="shared" si="6"/>
        <v>8.0900018</v>
      </c>
      <c r="J261" s="3"/>
      <c r="K261" s="6">
        <f t="shared" si="8"/>
        <v>59.82694342540196</v>
      </c>
      <c r="L261" s="6"/>
      <c r="M261" s="3">
        <v>24</v>
      </c>
      <c r="N261" s="3">
        <v>12</v>
      </c>
    </row>
    <row r="262" spans="1:14" ht="15">
      <c r="A262" s="4" t="s">
        <v>199</v>
      </c>
      <c r="B262" s="4" t="s">
        <v>226</v>
      </c>
      <c r="C262" s="13">
        <v>1984</v>
      </c>
      <c r="D262" s="3" t="s">
        <v>238</v>
      </c>
      <c r="E262" s="3"/>
      <c r="F262" s="4">
        <v>42</v>
      </c>
      <c r="G262" s="4">
        <v>32</v>
      </c>
      <c r="I262" s="5">
        <f t="shared" si="6"/>
        <v>8.5066688</v>
      </c>
      <c r="J262" s="3"/>
      <c r="K262" s="6">
        <f t="shared" si="8"/>
        <v>56.896546859800154</v>
      </c>
      <c r="L262" s="6"/>
      <c r="M262" s="3">
        <v>24</v>
      </c>
      <c r="N262" s="3">
        <v>12</v>
      </c>
    </row>
    <row r="263" spans="1:14" ht="15">
      <c r="A263" s="4" t="s">
        <v>200</v>
      </c>
      <c r="B263" s="4" t="s">
        <v>226</v>
      </c>
      <c r="C263" s="13">
        <v>1984</v>
      </c>
      <c r="D263" s="3" t="s">
        <v>238</v>
      </c>
      <c r="E263" s="3"/>
      <c r="F263" s="4">
        <v>42</v>
      </c>
      <c r="G263" s="4">
        <v>32</v>
      </c>
      <c r="I263" s="5">
        <f t="shared" si="6"/>
        <v>8.5066688</v>
      </c>
      <c r="J263" s="3"/>
      <c r="K263" s="6">
        <f t="shared" si="8"/>
        <v>56.896546859800154</v>
      </c>
      <c r="L263" s="6"/>
      <c r="M263" s="3">
        <v>24</v>
      </c>
      <c r="N263" s="3">
        <v>12</v>
      </c>
    </row>
    <row r="264" spans="1:14" ht="15">
      <c r="A264" s="1" t="s">
        <v>201</v>
      </c>
      <c r="B264" s="1" t="s">
        <v>226</v>
      </c>
      <c r="C264" s="14">
        <v>39245</v>
      </c>
      <c r="D264" s="1" t="s">
        <v>238</v>
      </c>
      <c r="F264" s="1">
        <v>43</v>
      </c>
      <c r="G264" s="1">
        <v>24</v>
      </c>
      <c r="I264" s="5">
        <f t="shared" si="6"/>
        <v>8.6800016</v>
      </c>
      <c r="J264" s="3"/>
      <c r="K264" s="6">
        <f t="shared" si="8"/>
        <v>55.76036760177556</v>
      </c>
      <c r="L264" s="6"/>
      <c r="M264" s="3">
        <v>24</v>
      </c>
      <c r="N264" s="3">
        <v>12</v>
      </c>
    </row>
    <row r="265" spans="1:14" ht="15">
      <c r="A265" s="4" t="s">
        <v>119</v>
      </c>
      <c r="B265" s="4" t="s">
        <v>226</v>
      </c>
      <c r="C265" s="13">
        <v>1983</v>
      </c>
      <c r="D265" s="3" t="s">
        <v>238</v>
      </c>
      <c r="E265" s="3"/>
      <c r="F265" s="4">
        <v>53</v>
      </c>
      <c r="G265" s="4">
        <v>0</v>
      </c>
      <c r="I265" s="5">
        <f t="shared" si="6"/>
        <v>10.6</v>
      </c>
      <c r="J265" s="3"/>
      <c r="K265" s="6">
        <f t="shared" si="8"/>
        <v>45.66038490566038</v>
      </c>
      <c r="L265" s="6"/>
      <c r="M265" s="3">
        <v>24</v>
      </c>
      <c r="N265" s="3">
        <v>12</v>
      </c>
    </row>
    <row r="266" spans="1:14" ht="15">
      <c r="A266" s="16" t="s">
        <v>177</v>
      </c>
      <c r="B266" s="3" t="s">
        <v>227</v>
      </c>
      <c r="C266" s="46">
        <v>31958</v>
      </c>
      <c r="D266" s="3" t="s">
        <v>238</v>
      </c>
      <c r="E266" s="3"/>
      <c r="F266" s="1">
        <v>31</v>
      </c>
      <c r="G266" s="1">
        <v>2</v>
      </c>
      <c r="I266" s="5">
        <f t="shared" si="6"/>
        <v>6.2066668</v>
      </c>
      <c r="J266" s="3"/>
      <c r="K266" s="6">
        <f t="shared" si="8"/>
        <v>78.78627865120777</v>
      </c>
      <c r="L266" s="6"/>
      <c r="M266" s="3">
        <v>24</v>
      </c>
      <c r="N266" s="3">
        <v>27</v>
      </c>
    </row>
    <row r="267" spans="1:14" ht="15">
      <c r="A267" s="1" t="s">
        <v>202</v>
      </c>
      <c r="B267" s="1" t="s">
        <v>227</v>
      </c>
      <c r="C267" s="14">
        <v>37425</v>
      </c>
      <c r="D267" s="1" t="s">
        <v>238</v>
      </c>
      <c r="F267" s="1">
        <v>31</v>
      </c>
      <c r="G267" s="1">
        <v>25</v>
      </c>
      <c r="I267" s="5">
        <f t="shared" si="6"/>
        <v>6.283335</v>
      </c>
      <c r="J267" s="3"/>
      <c r="K267" s="6">
        <f aca="true" t="shared" si="9" ref="K267:K297">(+M267+N267*0.016667)/(G267*0.016667+F267)*100</f>
        <v>77.8249416909969</v>
      </c>
      <c r="L267" s="6"/>
      <c r="M267" s="3">
        <v>24</v>
      </c>
      <c r="N267" s="3">
        <v>27</v>
      </c>
    </row>
    <row r="268" spans="1:14" ht="15">
      <c r="A268" s="1" t="s">
        <v>203</v>
      </c>
      <c r="B268" s="4" t="s">
        <v>227</v>
      </c>
      <c r="C268" s="14">
        <v>39609</v>
      </c>
      <c r="D268" s="1" t="s">
        <v>238</v>
      </c>
      <c r="F268" s="1">
        <v>33</v>
      </c>
      <c r="G268" s="1">
        <v>20</v>
      </c>
      <c r="I268" s="5">
        <f t="shared" si="6"/>
        <v>6.666668</v>
      </c>
      <c r="J268" s="3"/>
      <c r="K268" s="6">
        <f t="shared" si="9"/>
        <v>73.35001232999754</v>
      </c>
      <c r="L268" s="6"/>
      <c r="M268" s="3">
        <v>24</v>
      </c>
      <c r="N268" s="3">
        <v>27</v>
      </c>
    </row>
    <row r="269" spans="1:14" ht="15">
      <c r="A269" s="1" t="s">
        <v>204</v>
      </c>
      <c r="B269" s="1" t="s">
        <v>227</v>
      </c>
      <c r="C269" s="14">
        <v>39609</v>
      </c>
      <c r="D269" s="1" t="s">
        <v>238</v>
      </c>
      <c r="F269" s="1">
        <v>33</v>
      </c>
      <c r="G269" s="1">
        <v>20</v>
      </c>
      <c r="I269" s="5">
        <f t="shared" si="6"/>
        <v>6.666668</v>
      </c>
      <c r="J269" s="3"/>
      <c r="K269" s="6">
        <f t="shared" si="9"/>
        <v>73.35001232999754</v>
      </c>
      <c r="L269" s="6"/>
      <c r="M269" s="3">
        <v>24</v>
      </c>
      <c r="N269" s="3">
        <v>27</v>
      </c>
    </row>
    <row r="270" spans="1:14" ht="15">
      <c r="A270" s="3" t="s">
        <v>119</v>
      </c>
      <c r="B270" s="3" t="s">
        <v>227</v>
      </c>
      <c r="C270" s="46">
        <v>33050</v>
      </c>
      <c r="D270" s="3" t="s">
        <v>238</v>
      </c>
      <c r="E270" s="3"/>
      <c r="F270" s="3">
        <v>34</v>
      </c>
      <c r="G270" s="3">
        <v>28</v>
      </c>
      <c r="I270" s="5">
        <f t="shared" si="6"/>
        <v>6.8933352</v>
      </c>
      <c r="J270" s="3"/>
      <c r="K270" s="6">
        <f t="shared" si="9"/>
        <v>70.93811135138183</v>
      </c>
      <c r="L270" s="6"/>
      <c r="M270" s="3">
        <v>24</v>
      </c>
      <c r="N270" s="3">
        <v>27</v>
      </c>
    </row>
    <row r="271" spans="1:14" ht="15">
      <c r="A271" s="4" t="s">
        <v>187</v>
      </c>
      <c r="B271" s="1" t="s">
        <v>227</v>
      </c>
      <c r="C271" s="46">
        <v>31958</v>
      </c>
      <c r="D271" s="3" t="s">
        <v>238</v>
      </c>
      <c r="E271" s="3"/>
      <c r="F271" s="1">
        <v>35</v>
      </c>
      <c r="G271" s="1">
        <v>33</v>
      </c>
      <c r="I271" s="5">
        <f t="shared" si="6"/>
        <v>7.110002199999999</v>
      </c>
      <c r="J271" s="3"/>
      <c r="K271" s="6">
        <f t="shared" si="9"/>
        <v>68.7763753434563</v>
      </c>
      <c r="L271" s="6"/>
      <c r="M271" s="3">
        <v>24</v>
      </c>
      <c r="N271" s="3">
        <v>27</v>
      </c>
    </row>
    <row r="272" spans="1:14" ht="15">
      <c r="A272" s="1" t="s">
        <v>189</v>
      </c>
      <c r="B272" s="1" t="s">
        <v>227</v>
      </c>
      <c r="C272" s="46">
        <v>31958</v>
      </c>
      <c r="D272" s="3" t="s">
        <v>238</v>
      </c>
      <c r="E272" s="3"/>
      <c r="F272" s="1">
        <v>36</v>
      </c>
      <c r="G272" s="1">
        <v>23</v>
      </c>
      <c r="I272" s="5">
        <f t="shared" si="6"/>
        <v>7.2766682000000005</v>
      </c>
      <c r="J272" s="3"/>
      <c r="K272" s="6">
        <f t="shared" si="9"/>
        <v>67.20110998052652</v>
      </c>
      <c r="L272" s="6"/>
      <c r="M272" s="3">
        <v>24</v>
      </c>
      <c r="N272" s="3">
        <v>27</v>
      </c>
    </row>
    <row r="273" spans="1:14" ht="15">
      <c r="A273" s="1" t="s">
        <v>185</v>
      </c>
      <c r="B273" s="1" t="s">
        <v>227</v>
      </c>
      <c r="C273" s="14">
        <v>38881</v>
      </c>
      <c r="D273" s="1" t="s">
        <v>238</v>
      </c>
      <c r="F273" s="1">
        <v>37</v>
      </c>
      <c r="G273" s="1">
        <v>4</v>
      </c>
      <c r="I273" s="5">
        <f t="shared" si="6"/>
        <v>7.4133336</v>
      </c>
      <c r="J273" s="3"/>
      <c r="K273" s="6">
        <f t="shared" si="9"/>
        <v>65.96225212366001</v>
      </c>
      <c r="L273" s="6"/>
      <c r="M273" s="3">
        <v>24</v>
      </c>
      <c r="N273" s="3">
        <v>27</v>
      </c>
    </row>
    <row r="274" spans="1:14" ht="15">
      <c r="A274" s="3" t="s">
        <v>205</v>
      </c>
      <c r="B274" s="3" t="s">
        <v>227</v>
      </c>
      <c r="C274" s="46">
        <v>33923</v>
      </c>
      <c r="D274" s="3" t="s">
        <v>240</v>
      </c>
      <c r="E274" s="3"/>
      <c r="F274" s="3">
        <v>39</v>
      </c>
      <c r="G274" s="3">
        <v>5</v>
      </c>
      <c r="H274" s="3"/>
      <c r="I274" s="5">
        <f t="shared" si="6"/>
        <v>7.816667</v>
      </c>
      <c r="J274" s="3"/>
      <c r="K274" s="6">
        <f t="shared" si="9"/>
        <v>62.55865575442833</v>
      </c>
      <c r="L274" s="6"/>
      <c r="M274" s="3">
        <v>24</v>
      </c>
      <c r="N274" s="3">
        <v>27</v>
      </c>
    </row>
    <row r="275" spans="1:14" ht="15">
      <c r="A275" s="11" t="s">
        <v>335</v>
      </c>
      <c r="B275" s="12" t="s">
        <v>227</v>
      </c>
      <c r="C275" s="45">
        <v>41072</v>
      </c>
      <c r="D275" s="1" t="s">
        <v>238</v>
      </c>
      <c r="F275" s="11">
        <v>40</v>
      </c>
      <c r="G275" s="11">
        <v>20</v>
      </c>
      <c r="I275" s="18">
        <f>(G275*0.016667+F275)/5</f>
        <v>8.066668</v>
      </c>
      <c r="J275" s="3"/>
      <c r="K275" s="6">
        <f>(+M275+N275*0.016667)/(G275*0.016667+F275)*100</f>
        <v>60</v>
      </c>
      <c r="L275" s="6"/>
      <c r="M275" s="3">
        <v>24</v>
      </c>
      <c r="N275" s="3">
        <v>12</v>
      </c>
    </row>
    <row r="276" spans="1:14" ht="15">
      <c r="A276" s="3" t="s">
        <v>206</v>
      </c>
      <c r="B276" s="3" t="s">
        <v>227</v>
      </c>
      <c r="C276" s="46">
        <v>34506</v>
      </c>
      <c r="D276" s="3" t="s">
        <v>238</v>
      </c>
      <c r="E276" s="3"/>
      <c r="F276" s="3">
        <v>40</v>
      </c>
      <c r="G276" s="3">
        <v>48</v>
      </c>
      <c r="H276" s="3"/>
      <c r="I276" s="5">
        <f t="shared" si="6"/>
        <v>8.1600032</v>
      </c>
      <c r="J276" s="3"/>
      <c r="K276" s="6">
        <f t="shared" si="9"/>
        <v>59.926469146482695</v>
      </c>
      <c r="L276" s="6"/>
      <c r="M276" s="3">
        <v>24</v>
      </c>
      <c r="N276" s="3">
        <v>27</v>
      </c>
    </row>
    <row r="277" spans="1:14" ht="15">
      <c r="A277" s="1" t="s">
        <v>207</v>
      </c>
      <c r="B277" s="1" t="s">
        <v>227</v>
      </c>
      <c r="C277" s="14">
        <v>39973</v>
      </c>
      <c r="D277" s="1" t="s">
        <v>238</v>
      </c>
      <c r="F277" s="1">
        <v>41</v>
      </c>
      <c r="G277" s="1">
        <v>16</v>
      </c>
      <c r="I277" s="5">
        <f t="shared" si="6"/>
        <v>8.2533344</v>
      </c>
      <c r="J277" s="3"/>
      <c r="K277" s="6">
        <f t="shared" si="9"/>
        <v>59.24880252034863</v>
      </c>
      <c r="L277" s="6"/>
      <c r="M277" s="3">
        <v>24</v>
      </c>
      <c r="N277" s="3">
        <v>27</v>
      </c>
    </row>
    <row r="278" spans="1:14" ht="15">
      <c r="A278" s="4" t="s">
        <v>208</v>
      </c>
      <c r="B278" s="3" t="s">
        <v>227</v>
      </c>
      <c r="C278" s="13">
        <v>33050</v>
      </c>
      <c r="D278" s="3" t="s">
        <v>238</v>
      </c>
      <c r="E278" s="3"/>
      <c r="F278" s="4">
        <v>42</v>
      </c>
      <c r="G278" s="4">
        <v>17</v>
      </c>
      <c r="H278" s="3"/>
      <c r="I278" s="5">
        <f t="shared" si="6"/>
        <v>8.4566678</v>
      </c>
      <c r="J278" s="3"/>
      <c r="K278" s="6">
        <f t="shared" si="9"/>
        <v>57.82421534874529</v>
      </c>
      <c r="L278" s="6"/>
      <c r="M278" s="3">
        <v>24</v>
      </c>
      <c r="N278" s="3">
        <v>27</v>
      </c>
    </row>
    <row r="279" spans="1:14" ht="15">
      <c r="A279" s="1" t="s">
        <v>202</v>
      </c>
      <c r="B279" s="1" t="s">
        <v>228</v>
      </c>
      <c r="C279" s="14">
        <v>37789</v>
      </c>
      <c r="D279" s="1" t="s">
        <v>238</v>
      </c>
      <c r="F279" s="1">
        <v>32</v>
      </c>
      <c r="G279" s="1">
        <v>5</v>
      </c>
      <c r="I279" s="5">
        <f t="shared" si="6"/>
        <v>6.4166669999999995</v>
      </c>
      <c r="J279" s="3"/>
      <c r="K279" s="6">
        <f t="shared" si="9"/>
        <v>78.12987022701974</v>
      </c>
      <c r="L279" s="6"/>
      <c r="M279" s="3">
        <v>25</v>
      </c>
      <c r="N279" s="3">
        <v>4</v>
      </c>
    </row>
    <row r="280" spans="1:14" ht="15">
      <c r="A280" s="1" t="s">
        <v>203</v>
      </c>
      <c r="B280" s="4" t="s">
        <v>228</v>
      </c>
      <c r="C280" s="14">
        <v>39973</v>
      </c>
      <c r="D280" s="1" t="s">
        <v>238</v>
      </c>
      <c r="F280" s="1">
        <v>32</v>
      </c>
      <c r="G280" s="1">
        <v>10</v>
      </c>
      <c r="I280" s="5">
        <f t="shared" si="6"/>
        <v>6.433334</v>
      </c>
      <c r="J280" s="3"/>
      <c r="K280" s="6">
        <f t="shared" si="9"/>
        <v>77.92745720958992</v>
      </c>
      <c r="L280" s="6"/>
      <c r="M280" s="3">
        <v>25</v>
      </c>
      <c r="N280" s="3">
        <v>4</v>
      </c>
    </row>
    <row r="281" spans="1:14" ht="15">
      <c r="A281" s="1" t="s">
        <v>204</v>
      </c>
      <c r="B281" s="11" t="s">
        <v>228</v>
      </c>
      <c r="C281" s="45">
        <v>40701</v>
      </c>
      <c r="D281" s="1" t="s">
        <v>238</v>
      </c>
      <c r="F281" s="11">
        <v>32</v>
      </c>
      <c r="G281" s="11">
        <v>15</v>
      </c>
      <c r="I281" s="5">
        <f t="shared" si="6"/>
        <v>6.450001</v>
      </c>
      <c r="J281" s="3"/>
      <c r="K281" s="6">
        <f>(+M281+N281*0.016667)/(G281*0.016667+F281)*100</f>
        <v>77.72609027502476</v>
      </c>
      <c r="L281" s="6"/>
      <c r="M281" s="3">
        <v>25</v>
      </c>
      <c r="N281" s="3">
        <v>4</v>
      </c>
    </row>
    <row r="282" spans="1:14" ht="15">
      <c r="A282" s="1" t="s">
        <v>209</v>
      </c>
      <c r="B282" s="1" t="s">
        <v>228</v>
      </c>
      <c r="C282" s="46">
        <v>31958</v>
      </c>
      <c r="D282" s="3" t="s">
        <v>238</v>
      </c>
      <c r="E282" s="3"/>
      <c r="F282" s="1">
        <v>32</v>
      </c>
      <c r="G282" s="1">
        <v>47</v>
      </c>
      <c r="I282" s="5">
        <f t="shared" si="6"/>
        <v>6.5566698</v>
      </c>
      <c r="J282" s="3"/>
      <c r="K282" s="6">
        <f t="shared" si="9"/>
        <v>76.46158420239495</v>
      </c>
      <c r="L282" s="6"/>
      <c r="M282" s="3">
        <v>25</v>
      </c>
      <c r="N282" s="3">
        <v>4</v>
      </c>
    </row>
    <row r="283" spans="1:14" ht="15">
      <c r="A283" s="3" t="s">
        <v>177</v>
      </c>
      <c r="B283" s="3" t="s">
        <v>228</v>
      </c>
      <c r="C283" s="46" t="s">
        <v>235</v>
      </c>
      <c r="D283" s="3" t="s">
        <v>239</v>
      </c>
      <c r="E283" s="3"/>
      <c r="F283" s="3">
        <v>33</v>
      </c>
      <c r="G283" s="3">
        <v>3</v>
      </c>
      <c r="H283" s="3"/>
      <c r="I283" s="5">
        <f aca="true" t="shared" si="10" ref="I283:I297">(G283*0.016667+F283)/5</f>
        <v>6.6100002</v>
      </c>
      <c r="J283" s="3"/>
      <c r="K283" s="6">
        <f t="shared" si="9"/>
        <v>75.8446815175588</v>
      </c>
      <c r="L283" s="6"/>
      <c r="M283" s="3">
        <v>25</v>
      </c>
      <c r="N283" s="3">
        <v>4</v>
      </c>
    </row>
    <row r="284" spans="1:14" ht="15">
      <c r="A284" s="1" t="s">
        <v>119</v>
      </c>
      <c r="B284" s="3" t="s">
        <v>228</v>
      </c>
      <c r="C284" s="13">
        <v>33778</v>
      </c>
      <c r="D284" s="3" t="s">
        <v>238</v>
      </c>
      <c r="E284" s="3"/>
      <c r="F284" s="4">
        <v>35</v>
      </c>
      <c r="G284" s="4">
        <v>52</v>
      </c>
      <c r="I284" s="5">
        <f t="shared" si="10"/>
        <v>7.1733367999999995</v>
      </c>
      <c r="J284" s="3"/>
      <c r="K284" s="6">
        <f t="shared" si="9"/>
        <v>69.88844577881804</v>
      </c>
      <c r="L284" s="6"/>
      <c r="M284" s="3">
        <v>25</v>
      </c>
      <c r="N284" s="3">
        <v>4</v>
      </c>
    </row>
    <row r="285" spans="1:14" ht="15">
      <c r="A285" s="4" t="s">
        <v>205</v>
      </c>
      <c r="B285" s="3" t="s">
        <v>228</v>
      </c>
      <c r="C285" s="46">
        <v>35234</v>
      </c>
      <c r="D285" s="3" t="s">
        <v>238</v>
      </c>
      <c r="E285" s="3"/>
      <c r="F285" s="3">
        <v>40</v>
      </c>
      <c r="G285" s="3">
        <v>2</v>
      </c>
      <c r="H285" s="3"/>
      <c r="I285" s="5">
        <f t="shared" si="10"/>
        <v>8.006666800000001</v>
      </c>
      <c r="J285" s="3"/>
      <c r="K285" s="6">
        <f t="shared" si="9"/>
        <v>62.614490214579675</v>
      </c>
      <c r="L285" s="6"/>
      <c r="M285" s="3">
        <v>25</v>
      </c>
      <c r="N285" s="3">
        <v>4</v>
      </c>
    </row>
    <row r="286" spans="1:14" ht="15">
      <c r="A286" s="4" t="s">
        <v>210</v>
      </c>
      <c r="B286" s="3" t="s">
        <v>228</v>
      </c>
      <c r="C286" s="13">
        <v>33414</v>
      </c>
      <c r="D286" s="3" t="s">
        <v>238</v>
      </c>
      <c r="E286" s="3"/>
      <c r="F286" s="4">
        <v>43</v>
      </c>
      <c r="G286" s="4">
        <v>4</v>
      </c>
      <c r="I286" s="5">
        <f t="shared" si="10"/>
        <v>8.6133336</v>
      </c>
      <c r="J286" s="3"/>
      <c r="K286" s="6">
        <f t="shared" si="9"/>
        <v>58.20433565930849</v>
      </c>
      <c r="L286" s="6"/>
      <c r="M286" s="3">
        <v>25</v>
      </c>
      <c r="N286" s="3">
        <v>4</v>
      </c>
    </row>
    <row r="287" spans="1:14" ht="15">
      <c r="A287" s="1" t="s">
        <v>211</v>
      </c>
      <c r="B287" s="4" t="s">
        <v>228</v>
      </c>
      <c r="C287" s="14">
        <v>39973</v>
      </c>
      <c r="D287" s="1" t="s">
        <v>238</v>
      </c>
      <c r="F287" s="1">
        <v>45</v>
      </c>
      <c r="G287" s="1">
        <v>4</v>
      </c>
      <c r="I287" s="5">
        <f t="shared" si="10"/>
        <v>9.0133336</v>
      </c>
      <c r="J287" s="3"/>
      <c r="K287" s="6">
        <f t="shared" si="9"/>
        <v>55.62130308812713</v>
      </c>
      <c r="L287" s="6"/>
      <c r="M287" s="3">
        <v>25</v>
      </c>
      <c r="N287" s="3">
        <v>4</v>
      </c>
    </row>
    <row r="288" spans="1:16" ht="15">
      <c r="A288" s="12" t="s">
        <v>315</v>
      </c>
      <c r="B288" s="11" t="s">
        <v>229</v>
      </c>
      <c r="C288" s="45">
        <v>41072</v>
      </c>
      <c r="D288" s="1" t="s">
        <v>238</v>
      </c>
      <c r="F288" s="11">
        <v>36</v>
      </c>
      <c r="G288" s="11">
        <v>23</v>
      </c>
      <c r="I288" s="18">
        <f t="shared" si="10"/>
        <v>7.2766682000000005</v>
      </c>
      <c r="J288" s="3"/>
      <c r="K288" s="6">
        <f>(+M288+N288*0.016667)/(G288*0.016667+F288)*100</f>
        <v>71.78194273032815</v>
      </c>
      <c r="L288" s="7"/>
      <c r="M288" s="1">
        <v>26</v>
      </c>
      <c r="N288" s="1">
        <v>7</v>
      </c>
      <c r="P288" s="12"/>
    </row>
    <row r="289" spans="1:14" ht="15">
      <c r="A289" s="4" t="s">
        <v>205</v>
      </c>
      <c r="B289" s="3" t="s">
        <v>229</v>
      </c>
      <c r="C289" s="46">
        <v>35962</v>
      </c>
      <c r="D289" s="3" t="s">
        <v>249</v>
      </c>
      <c r="E289" s="3"/>
      <c r="F289" s="3">
        <v>41</v>
      </c>
      <c r="G289" s="3">
        <v>5</v>
      </c>
      <c r="H289" s="3"/>
      <c r="I289" s="5">
        <f t="shared" si="10"/>
        <v>8.216667</v>
      </c>
      <c r="J289" s="3"/>
      <c r="K289" s="6">
        <f t="shared" si="9"/>
        <v>63.56998281663356</v>
      </c>
      <c r="L289" s="7"/>
      <c r="M289" s="1">
        <v>26</v>
      </c>
      <c r="N289" s="1">
        <v>7</v>
      </c>
    </row>
    <row r="290" spans="1:14" ht="15">
      <c r="A290" s="1" t="s">
        <v>119</v>
      </c>
      <c r="B290" s="1" t="s">
        <v>229</v>
      </c>
      <c r="C290" s="14">
        <v>37061</v>
      </c>
      <c r="D290" s="1" t="s">
        <v>238</v>
      </c>
      <c r="F290" s="1">
        <v>41</v>
      </c>
      <c r="G290" s="1">
        <v>42</v>
      </c>
      <c r="I290" s="5">
        <f t="shared" si="10"/>
        <v>8.3400028</v>
      </c>
      <c r="K290" s="6">
        <f t="shared" si="9"/>
        <v>62.62988065183863</v>
      </c>
      <c r="L290" s="7"/>
      <c r="M290" s="1">
        <v>26</v>
      </c>
      <c r="N290" s="1">
        <v>7</v>
      </c>
    </row>
    <row r="291" spans="1:14" ht="15">
      <c r="A291" s="4" t="s">
        <v>210</v>
      </c>
      <c r="B291" s="3" t="s">
        <v>229</v>
      </c>
      <c r="C291" s="13">
        <v>34506</v>
      </c>
      <c r="D291" s="3" t="s">
        <v>238</v>
      </c>
      <c r="E291" s="3"/>
      <c r="F291" s="4">
        <v>47</v>
      </c>
      <c r="G291" s="4">
        <v>15</v>
      </c>
      <c r="I291" s="5">
        <f t="shared" si="10"/>
        <v>9.450001</v>
      </c>
      <c r="K291" s="6">
        <f t="shared" si="9"/>
        <v>55.273367695939925</v>
      </c>
      <c r="L291" s="7"/>
      <c r="M291" s="1">
        <v>26</v>
      </c>
      <c r="N291" s="1">
        <v>7</v>
      </c>
    </row>
    <row r="292" spans="1:16" ht="15">
      <c r="A292" s="12" t="s">
        <v>469</v>
      </c>
      <c r="B292" s="12" t="s">
        <v>230</v>
      </c>
      <c r="C292" s="10">
        <v>41436</v>
      </c>
      <c r="D292" s="11" t="s">
        <v>238</v>
      </c>
      <c r="F292" s="11">
        <v>33</v>
      </c>
      <c r="G292" s="11">
        <v>11</v>
      </c>
      <c r="I292" s="18">
        <f t="shared" si="10"/>
        <v>6.6366674</v>
      </c>
      <c r="K292" s="6">
        <f>(+M292+N292*0.016667)/(G292*0.016667+F292)*100</f>
        <v>83.37521931564628</v>
      </c>
      <c r="L292" s="7"/>
      <c r="M292" s="1">
        <v>27</v>
      </c>
      <c r="N292" s="1">
        <v>40</v>
      </c>
      <c r="O292" s="1">
        <v>2013</v>
      </c>
      <c r="P292" s="16" t="s">
        <v>325</v>
      </c>
    </row>
    <row r="293" spans="1:14" ht="15">
      <c r="A293" s="1" t="s">
        <v>119</v>
      </c>
      <c r="B293" s="1" t="s">
        <v>230</v>
      </c>
      <c r="C293" s="14">
        <v>37425</v>
      </c>
      <c r="D293" s="1" t="s">
        <v>238</v>
      </c>
      <c r="F293" s="1">
        <v>41</v>
      </c>
      <c r="G293" s="1">
        <v>24</v>
      </c>
      <c r="I293" s="5">
        <f t="shared" si="10"/>
        <v>8.2800016</v>
      </c>
      <c r="K293" s="6">
        <f t="shared" si="9"/>
        <v>66.82771655503062</v>
      </c>
      <c r="L293" s="7"/>
      <c r="M293" s="1">
        <v>27</v>
      </c>
      <c r="N293" s="1">
        <v>40</v>
      </c>
    </row>
    <row r="294" spans="1:14" ht="15">
      <c r="A294" s="4" t="s">
        <v>205</v>
      </c>
      <c r="B294" s="1" t="s">
        <v>230</v>
      </c>
      <c r="C294" s="14">
        <v>37061</v>
      </c>
      <c r="D294" s="1" t="s">
        <v>238</v>
      </c>
      <c r="F294" s="1">
        <v>41</v>
      </c>
      <c r="G294" s="1">
        <v>45</v>
      </c>
      <c r="I294" s="5">
        <f t="shared" si="10"/>
        <v>8.350003</v>
      </c>
      <c r="K294" s="6">
        <f t="shared" si="9"/>
        <v>66.26747319731501</v>
      </c>
      <c r="L294" s="7"/>
      <c r="M294" s="1">
        <v>27</v>
      </c>
      <c r="N294" s="1">
        <v>40</v>
      </c>
    </row>
    <row r="295" spans="1:14" ht="15">
      <c r="A295" s="1" t="s">
        <v>212</v>
      </c>
      <c r="B295" s="4" t="s">
        <v>230</v>
      </c>
      <c r="C295" s="14">
        <v>39973</v>
      </c>
      <c r="D295" s="1" t="s">
        <v>238</v>
      </c>
      <c r="F295" s="1">
        <v>45</v>
      </c>
      <c r="G295" s="1">
        <v>25</v>
      </c>
      <c r="I295" s="5">
        <f t="shared" si="10"/>
        <v>9.083335</v>
      </c>
      <c r="K295" s="6">
        <f t="shared" si="9"/>
        <v>60.91744937294508</v>
      </c>
      <c r="L295" s="7"/>
      <c r="M295" s="1">
        <v>27</v>
      </c>
      <c r="N295" s="1">
        <v>40</v>
      </c>
    </row>
    <row r="296" spans="1:14" ht="15">
      <c r="A296" s="1" t="s">
        <v>213</v>
      </c>
      <c r="B296" s="4" t="s">
        <v>231</v>
      </c>
      <c r="C296" s="14">
        <v>38998</v>
      </c>
      <c r="D296" s="1" t="s">
        <v>240</v>
      </c>
      <c r="F296" s="1">
        <v>45</v>
      </c>
      <c r="G296" s="1">
        <v>3</v>
      </c>
      <c r="I296" s="5">
        <f t="shared" si="10"/>
        <v>9.0100002</v>
      </c>
      <c r="K296" s="6">
        <f t="shared" si="9"/>
        <v>65.48281763634145</v>
      </c>
      <c r="L296" s="7"/>
      <c r="M296" s="1">
        <v>29</v>
      </c>
      <c r="N296" s="1">
        <v>30</v>
      </c>
    </row>
    <row r="297" spans="1:14" ht="15">
      <c r="A297" s="1" t="s">
        <v>214</v>
      </c>
      <c r="B297" s="1" t="s">
        <v>232</v>
      </c>
      <c r="C297" s="14">
        <v>39973</v>
      </c>
      <c r="D297" s="1" t="s">
        <v>238</v>
      </c>
      <c r="F297" s="1">
        <v>43</v>
      </c>
      <c r="G297" s="1">
        <v>0</v>
      </c>
      <c r="I297" s="5">
        <f t="shared" si="10"/>
        <v>8.6</v>
      </c>
      <c r="K297" s="6">
        <f t="shared" si="9"/>
        <v>73.4884</v>
      </c>
      <c r="L297" s="7"/>
      <c r="M297" s="1">
        <v>31</v>
      </c>
      <c r="N297" s="1">
        <v>36</v>
      </c>
    </row>
  </sheetData>
  <sheetProtection/>
  <printOptions/>
  <pageMargins left="0.319375" right="0.228125" top="0.2361111111111111" bottom="0.2361111111111111" header="0" footer="0"/>
  <pageSetup orientation="portrait" paperSize="9" scale="73" r:id="rId1"/>
  <headerFooter alignWithMargins="0">
    <oddHeader>&amp;L&amp;D&amp;CPhilip Coy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M49" sqref="M49"/>
      <selection activeCell="D41" sqref="C41:D41"/>
    </sheetView>
  </sheetViews>
  <sheetFormatPr defaultColWidth="9.6640625" defaultRowHeight="15"/>
  <cols>
    <col min="1" max="1" width="16.6640625" style="1" customWidth="1"/>
    <col min="2" max="3" width="9.6640625" style="1" customWidth="1"/>
    <col min="4" max="4" width="16.6640625" style="1" customWidth="1"/>
    <col min="5" max="5" width="4.6640625" style="1" customWidth="1"/>
    <col min="6" max="8" width="3.6640625" style="1" customWidth="1"/>
    <col min="9" max="9" width="5.21484375" style="1" customWidth="1"/>
    <col min="10" max="10" width="5.10546875" style="1" customWidth="1"/>
    <col min="11" max="11" width="5.88671875" style="1" customWidth="1"/>
    <col min="12" max="12" width="5.4453125" style="1" customWidth="1"/>
    <col min="13" max="13" width="13.99609375" style="1" customWidth="1"/>
    <col min="14" max="16384" width="9.6640625" style="1" customWidth="1"/>
  </cols>
  <sheetData>
    <row r="2" ht="15">
      <c r="A2" s="16" t="s">
        <v>465</v>
      </c>
    </row>
    <row r="4" spans="1:13" ht="15">
      <c r="A4" s="4" t="s">
        <v>1</v>
      </c>
      <c r="B4" s="4" t="s">
        <v>216</v>
      </c>
      <c r="C4" s="4" t="s">
        <v>233</v>
      </c>
      <c r="D4" s="4" t="s">
        <v>236</v>
      </c>
      <c r="E4" s="11" t="s">
        <v>250</v>
      </c>
      <c r="J4" s="12" t="s">
        <v>324</v>
      </c>
      <c r="M4" s="12" t="s">
        <v>1</v>
      </c>
    </row>
    <row r="5" spans="5:12" ht="15">
      <c r="E5" s="4" t="s">
        <v>311</v>
      </c>
      <c r="F5" s="4" t="s">
        <v>251</v>
      </c>
      <c r="G5" s="4" t="s">
        <v>252</v>
      </c>
      <c r="H5" s="4"/>
      <c r="J5" s="4" t="s">
        <v>311</v>
      </c>
      <c r="K5" s="4" t="s">
        <v>251</v>
      </c>
      <c r="L5" s="4" t="s">
        <v>252</v>
      </c>
    </row>
    <row r="6" ht="15">
      <c r="A6" s="16" t="s">
        <v>466</v>
      </c>
    </row>
    <row r="7" spans="1:13" ht="15">
      <c r="A7" s="4" t="s">
        <v>130</v>
      </c>
      <c r="B7" s="12" t="s">
        <v>221</v>
      </c>
      <c r="C7" s="45">
        <v>41553</v>
      </c>
      <c r="D7" s="11" t="s">
        <v>258</v>
      </c>
      <c r="E7" s="1">
        <v>0</v>
      </c>
      <c r="F7" s="11">
        <v>28</v>
      </c>
      <c r="G7" s="11">
        <v>32</v>
      </c>
      <c r="J7" s="16">
        <v>0</v>
      </c>
      <c r="K7" s="1">
        <v>28</v>
      </c>
      <c r="L7" s="1">
        <v>35</v>
      </c>
      <c r="M7" s="3" t="s">
        <v>122</v>
      </c>
    </row>
    <row r="8" spans="1:13" ht="15">
      <c r="A8" s="16" t="s">
        <v>257</v>
      </c>
      <c r="B8" s="12" t="s">
        <v>225</v>
      </c>
      <c r="C8" s="45">
        <v>41553</v>
      </c>
      <c r="D8" s="11" t="s">
        <v>258</v>
      </c>
      <c r="E8" s="1">
        <v>0</v>
      </c>
      <c r="F8" s="11">
        <v>35</v>
      </c>
      <c r="G8" s="1">
        <v>35</v>
      </c>
      <c r="J8" s="16">
        <v>0</v>
      </c>
      <c r="K8" s="1">
        <v>36</v>
      </c>
      <c r="L8" s="1">
        <v>7</v>
      </c>
      <c r="M8" s="11" t="s">
        <v>283</v>
      </c>
    </row>
    <row r="9" spans="1:13" ht="15">
      <c r="A9" s="12" t="s">
        <v>469</v>
      </c>
      <c r="B9" s="12" t="s">
        <v>230</v>
      </c>
      <c r="C9" s="10">
        <v>41436</v>
      </c>
      <c r="D9" s="11" t="s">
        <v>238</v>
      </c>
      <c r="E9" s="1">
        <v>0</v>
      </c>
      <c r="F9" s="11">
        <v>33</v>
      </c>
      <c r="G9" s="11">
        <v>11</v>
      </c>
      <c r="J9" s="16">
        <v>0</v>
      </c>
      <c r="K9" s="16">
        <v>41</v>
      </c>
      <c r="L9" s="16">
        <v>24</v>
      </c>
      <c r="M9" s="16" t="s">
        <v>474</v>
      </c>
    </row>
    <row r="11" ht="15">
      <c r="A11" s="16" t="s">
        <v>467</v>
      </c>
    </row>
    <row r="12" spans="1:13" ht="15">
      <c r="A12" s="12" t="s">
        <v>283</v>
      </c>
      <c r="B12" s="11" t="s">
        <v>225</v>
      </c>
      <c r="C12" s="10">
        <v>41409</v>
      </c>
      <c r="D12" s="11" t="s">
        <v>265</v>
      </c>
      <c r="E12" s="1">
        <v>0</v>
      </c>
      <c r="F12" s="11">
        <v>43</v>
      </c>
      <c r="G12" s="11">
        <v>40</v>
      </c>
      <c r="J12" s="16">
        <v>0</v>
      </c>
      <c r="K12" s="1">
        <v>44</v>
      </c>
      <c r="L12" s="1">
        <v>40</v>
      </c>
      <c r="M12" s="4" t="s">
        <v>173</v>
      </c>
    </row>
    <row r="14" ht="15">
      <c r="A14" s="16" t="s">
        <v>291</v>
      </c>
    </row>
    <row r="15" spans="1:13" ht="15">
      <c r="A15" s="16" t="s">
        <v>257</v>
      </c>
      <c r="B15" s="12" t="s">
        <v>225</v>
      </c>
      <c r="C15" s="45">
        <v>41525</v>
      </c>
      <c r="D15" s="1" t="s">
        <v>284</v>
      </c>
      <c r="E15" s="11">
        <v>1</v>
      </c>
      <c r="F15" s="11">
        <v>18</v>
      </c>
      <c r="G15" s="11">
        <v>3</v>
      </c>
      <c r="J15" s="16">
        <v>1</v>
      </c>
      <c r="K15" s="16">
        <v>24</v>
      </c>
      <c r="L15" s="16">
        <v>49</v>
      </c>
      <c r="M15" s="4" t="s">
        <v>173</v>
      </c>
    </row>
    <row r="17" ht="15">
      <c r="A17" s="16" t="s">
        <v>307</v>
      </c>
    </row>
    <row r="18" spans="1:13" ht="15">
      <c r="A18" s="12" t="s">
        <v>38</v>
      </c>
      <c r="B18" s="12" t="s">
        <v>223</v>
      </c>
      <c r="C18" s="44">
        <v>41392</v>
      </c>
      <c r="D18" s="12" t="s">
        <v>301</v>
      </c>
      <c r="E18" s="1">
        <v>3</v>
      </c>
      <c r="F18" s="1">
        <v>15</v>
      </c>
      <c r="G18" s="11">
        <v>19</v>
      </c>
      <c r="J18" s="16">
        <v>3</v>
      </c>
      <c r="K18" s="16">
        <v>17</v>
      </c>
      <c r="L18" s="16">
        <v>14</v>
      </c>
      <c r="M18" s="16" t="s">
        <v>257</v>
      </c>
    </row>
  </sheetData>
  <sheetProtection/>
  <printOptions/>
  <pageMargins left="0.5118110236220472" right="0.5118110236220472" top="0.2362204724409449" bottom="0.2362204724409449" header="0" footer="0"/>
  <pageSetup orientation="landscape" paperSize="9" scale="73" r:id="rId1"/>
  <headerFooter alignWithMargins="0">
    <oddHeader>&amp;L&amp;D&amp;CPhilip Coy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45">
      <selection activeCell="F57" sqref="F57"/>
      <selection activeCell="I22" sqref="I22"/>
    </sheetView>
  </sheetViews>
  <sheetFormatPr defaultColWidth="8.88671875" defaultRowHeight="15"/>
  <cols>
    <col min="1" max="1" width="12.6640625" style="0" customWidth="1"/>
    <col min="2" max="2" width="19.88671875" style="0" customWidth="1"/>
    <col min="3" max="3" width="18.99609375" style="0" customWidth="1"/>
    <col min="4" max="5" width="17.10546875" style="0" customWidth="1"/>
    <col min="6" max="6" width="17.77734375" style="0" customWidth="1"/>
    <col min="7" max="7" width="17.5546875" style="0" customWidth="1"/>
    <col min="8" max="8" width="17.4453125" style="0" customWidth="1"/>
  </cols>
  <sheetData>
    <row r="1" ht="20.25">
      <c r="D1" s="38" t="s">
        <v>425</v>
      </c>
    </row>
    <row r="3" spans="1:8" ht="15.75">
      <c r="A3" s="4"/>
      <c r="B3" s="39" t="s">
        <v>341</v>
      </c>
      <c r="C3" s="39" t="s">
        <v>342</v>
      </c>
      <c r="D3" s="39" t="s">
        <v>343</v>
      </c>
      <c r="E3" s="39" t="s">
        <v>347</v>
      </c>
      <c r="F3" s="39" t="s">
        <v>348</v>
      </c>
      <c r="G3" s="39" t="s">
        <v>349</v>
      </c>
      <c r="H3" s="39" t="s">
        <v>350</v>
      </c>
    </row>
    <row r="4" spans="1:4" ht="15">
      <c r="A4" s="1"/>
      <c r="B4" s="1"/>
      <c r="C4" s="1"/>
      <c r="D4" s="1"/>
    </row>
    <row r="5" spans="1:8" ht="15.75">
      <c r="A5" s="36" t="s">
        <v>215</v>
      </c>
      <c r="B5" s="20" t="s">
        <v>344</v>
      </c>
      <c r="C5" s="20" t="s">
        <v>346</v>
      </c>
      <c r="D5" s="26" t="s">
        <v>130</v>
      </c>
      <c r="E5" s="20" t="s">
        <v>270</v>
      </c>
      <c r="F5" s="20" t="s">
        <v>283</v>
      </c>
      <c r="G5" s="20" t="s">
        <v>270</v>
      </c>
      <c r="H5" s="26" t="s">
        <v>287</v>
      </c>
    </row>
    <row r="6" spans="1:8" ht="15.75">
      <c r="A6" s="36"/>
      <c r="B6" s="31">
        <v>28952</v>
      </c>
      <c r="C6" s="32">
        <v>31958</v>
      </c>
      <c r="D6" s="49">
        <v>41553</v>
      </c>
      <c r="E6" s="33">
        <v>35657</v>
      </c>
      <c r="F6" s="33">
        <v>37398</v>
      </c>
      <c r="G6" s="33">
        <v>39245</v>
      </c>
      <c r="H6" s="49">
        <v>41553</v>
      </c>
    </row>
    <row r="7" spans="1:8" ht="15.75">
      <c r="A7" s="36"/>
      <c r="B7" s="20" t="s">
        <v>345</v>
      </c>
      <c r="C7" s="20" t="s">
        <v>238</v>
      </c>
      <c r="D7" s="26" t="s">
        <v>258</v>
      </c>
      <c r="E7" s="22" t="s">
        <v>239</v>
      </c>
      <c r="F7" s="22" t="s">
        <v>244</v>
      </c>
      <c r="G7" s="22" t="s">
        <v>238</v>
      </c>
      <c r="H7" s="26" t="s">
        <v>258</v>
      </c>
    </row>
    <row r="8" spans="1:8" ht="15.75">
      <c r="A8" s="36"/>
      <c r="B8" s="20" t="s">
        <v>432</v>
      </c>
      <c r="C8" s="28" t="s">
        <v>415</v>
      </c>
      <c r="D8" s="26" t="s">
        <v>461</v>
      </c>
      <c r="E8" s="29" t="s">
        <v>433</v>
      </c>
      <c r="F8" s="29" t="s">
        <v>416</v>
      </c>
      <c r="G8" s="29" t="s">
        <v>417</v>
      </c>
      <c r="H8" s="26" t="s">
        <v>462</v>
      </c>
    </row>
    <row r="9" spans="1:8" ht="15.75">
      <c r="A9" s="37"/>
      <c r="B9" s="23"/>
      <c r="C9" s="23"/>
      <c r="D9" s="23"/>
      <c r="E9" s="23"/>
      <c r="F9" s="23"/>
      <c r="G9" s="23"/>
      <c r="H9" s="23"/>
    </row>
    <row r="10" spans="1:8" ht="15.75">
      <c r="A10" s="37" t="s">
        <v>260</v>
      </c>
      <c r="B10" s="23" t="s">
        <v>130</v>
      </c>
      <c r="C10" s="23" t="s">
        <v>130</v>
      </c>
      <c r="D10" s="23" t="s">
        <v>135</v>
      </c>
      <c r="E10" s="23" t="s">
        <v>38</v>
      </c>
      <c r="F10" s="23" t="s">
        <v>38</v>
      </c>
      <c r="G10" s="23" t="s">
        <v>257</v>
      </c>
      <c r="H10" s="26" t="s">
        <v>283</v>
      </c>
    </row>
    <row r="11" spans="1:8" ht="15.75">
      <c r="A11" s="37"/>
      <c r="B11" s="33">
        <v>35281</v>
      </c>
      <c r="C11" s="33">
        <v>41107</v>
      </c>
      <c r="D11" s="33">
        <v>34856</v>
      </c>
      <c r="E11" s="33">
        <v>38483</v>
      </c>
      <c r="F11" s="33">
        <v>40317</v>
      </c>
      <c r="G11" s="33">
        <v>39663</v>
      </c>
      <c r="H11" s="34">
        <v>41409</v>
      </c>
    </row>
    <row r="12" spans="1:8" ht="15.75">
      <c r="A12" s="37"/>
      <c r="B12" s="23" t="s">
        <v>263</v>
      </c>
      <c r="C12" s="23" t="s">
        <v>263</v>
      </c>
      <c r="D12" s="23" t="s">
        <v>265</v>
      </c>
      <c r="E12" s="23" t="s">
        <v>438</v>
      </c>
      <c r="F12" s="23" t="s">
        <v>438</v>
      </c>
      <c r="G12" s="23" t="s">
        <v>263</v>
      </c>
      <c r="H12" s="26" t="s">
        <v>265</v>
      </c>
    </row>
    <row r="13" spans="1:8" ht="15.75">
      <c r="A13" s="37"/>
      <c r="B13" s="23" t="s">
        <v>439</v>
      </c>
      <c r="C13" s="23" t="s">
        <v>440</v>
      </c>
      <c r="D13" s="23" t="s">
        <v>441</v>
      </c>
      <c r="E13" s="23" t="s">
        <v>442</v>
      </c>
      <c r="F13" s="23" t="s">
        <v>443</v>
      </c>
      <c r="G13" s="23" t="s">
        <v>444</v>
      </c>
      <c r="H13" s="27" t="s">
        <v>463</v>
      </c>
    </row>
    <row r="14" spans="1:8" ht="15.75">
      <c r="A14" s="37"/>
      <c r="B14" s="23"/>
      <c r="C14" s="23"/>
      <c r="D14" s="23"/>
      <c r="E14" s="23"/>
      <c r="F14" s="23"/>
      <c r="G14" s="23"/>
      <c r="H14" s="23"/>
    </row>
    <row r="15" spans="1:8" ht="15.75">
      <c r="A15" s="37" t="s">
        <v>322</v>
      </c>
      <c r="B15" s="22" t="s">
        <v>14</v>
      </c>
      <c r="C15" s="20" t="s">
        <v>285</v>
      </c>
      <c r="D15" s="20" t="s">
        <v>283</v>
      </c>
      <c r="E15" s="20" t="s">
        <v>270</v>
      </c>
      <c r="F15" s="20" t="s">
        <v>283</v>
      </c>
      <c r="G15" s="20" t="s">
        <v>270</v>
      </c>
      <c r="H15" s="22" t="s">
        <v>173</v>
      </c>
    </row>
    <row r="16" spans="1:8" ht="15.75">
      <c r="A16" s="37"/>
      <c r="B16" s="8" t="s">
        <v>272</v>
      </c>
      <c r="C16" s="30">
        <v>33598</v>
      </c>
      <c r="D16" s="30">
        <v>33937</v>
      </c>
      <c r="E16" s="30">
        <v>35680</v>
      </c>
      <c r="F16" s="30">
        <v>37383</v>
      </c>
      <c r="G16" s="30">
        <v>39210</v>
      </c>
      <c r="H16" s="35">
        <v>40729</v>
      </c>
    </row>
    <row r="17" spans="1:8" ht="15.75">
      <c r="A17" s="37"/>
      <c r="B17" s="8" t="s">
        <v>273</v>
      </c>
      <c r="C17" s="8" t="s">
        <v>277</v>
      </c>
      <c r="D17" s="8" t="s">
        <v>275</v>
      </c>
      <c r="E17" s="22" t="s">
        <v>278</v>
      </c>
      <c r="F17" s="22" t="s">
        <v>274</v>
      </c>
      <c r="G17" s="22" t="s">
        <v>274</v>
      </c>
      <c r="H17" s="24" t="s">
        <v>279</v>
      </c>
    </row>
    <row r="18" spans="1:8" ht="15.75">
      <c r="A18" s="37"/>
      <c r="B18" s="29" t="s">
        <v>418</v>
      </c>
      <c r="C18" s="29" t="s">
        <v>419</v>
      </c>
      <c r="D18" s="29" t="s">
        <v>420</v>
      </c>
      <c r="E18" s="29" t="s">
        <v>421</v>
      </c>
      <c r="F18" s="29" t="s">
        <v>422</v>
      </c>
      <c r="G18" s="29" t="s">
        <v>423</v>
      </c>
      <c r="H18" s="29" t="s">
        <v>424</v>
      </c>
    </row>
    <row r="19" spans="1:8" ht="15.75">
      <c r="A19" s="37"/>
      <c r="B19" s="23"/>
      <c r="C19" s="23"/>
      <c r="D19" s="23"/>
      <c r="E19" s="23"/>
      <c r="F19" s="23"/>
      <c r="G19" s="23"/>
      <c r="H19" s="23"/>
    </row>
    <row r="20" spans="1:8" ht="15.75">
      <c r="A20" s="37" t="s">
        <v>414</v>
      </c>
      <c r="B20" s="20" t="s">
        <v>344</v>
      </c>
      <c r="C20" s="8" t="s">
        <v>285</v>
      </c>
      <c r="D20" s="8" t="s">
        <v>285</v>
      </c>
      <c r="E20" s="8" t="s">
        <v>287</v>
      </c>
      <c r="F20" s="8" t="s">
        <v>269</v>
      </c>
      <c r="G20" s="8" t="s">
        <v>287</v>
      </c>
      <c r="H20" s="26" t="s">
        <v>287</v>
      </c>
    </row>
    <row r="21" spans="1:8" ht="15.75">
      <c r="A21" s="37"/>
      <c r="B21" s="33">
        <v>28202</v>
      </c>
      <c r="C21" s="33">
        <v>33510</v>
      </c>
      <c r="D21" s="33">
        <v>34973</v>
      </c>
      <c r="E21" s="33">
        <v>35708</v>
      </c>
      <c r="F21" s="33">
        <v>37346</v>
      </c>
      <c r="G21" s="33">
        <v>39334</v>
      </c>
      <c r="H21" s="49">
        <v>41525</v>
      </c>
    </row>
    <row r="22" spans="1:8" ht="15.75">
      <c r="A22" s="37"/>
      <c r="B22" s="8" t="s">
        <v>292</v>
      </c>
      <c r="C22" s="8" t="s">
        <v>276</v>
      </c>
      <c r="D22" s="8" t="s">
        <v>276</v>
      </c>
      <c r="E22" s="8" t="s">
        <v>276</v>
      </c>
      <c r="F22" s="22" t="s">
        <v>293</v>
      </c>
      <c r="G22" s="22" t="s">
        <v>284</v>
      </c>
      <c r="H22" s="26" t="s">
        <v>284</v>
      </c>
    </row>
    <row r="23" spans="1:8" ht="15.75">
      <c r="A23" s="37"/>
      <c r="B23" s="29" t="s">
        <v>351</v>
      </c>
      <c r="C23" s="29" t="s">
        <v>352</v>
      </c>
      <c r="D23" s="29" t="s">
        <v>353</v>
      </c>
      <c r="E23" s="29" t="s">
        <v>354</v>
      </c>
      <c r="F23" s="29" t="s">
        <v>355</v>
      </c>
      <c r="G23" s="29" t="s">
        <v>356</v>
      </c>
      <c r="H23" s="27" t="s">
        <v>464</v>
      </c>
    </row>
    <row r="24" spans="1:8" ht="15.75">
      <c r="A24" s="37"/>
      <c r="B24" s="23"/>
      <c r="C24" s="23"/>
      <c r="D24" s="23"/>
      <c r="E24" s="23"/>
      <c r="F24" s="23"/>
      <c r="G24" s="23"/>
      <c r="H24" s="23"/>
    </row>
    <row r="25" spans="1:8" ht="15.75">
      <c r="A25" s="37" t="s">
        <v>411</v>
      </c>
      <c r="B25" s="20" t="s">
        <v>398</v>
      </c>
      <c r="C25" s="8" t="s">
        <v>285</v>
      </c>
      <c r="D25" s="8" t="s">
        <v>285</v>
      </c>
      <c r="E25" s="8" t="s">
        <v>287</v>
      </c>
      <c r="F25" s="8" t="s">
        <v>285</v>
      </c>
      <c r="G25" s="8" t="s">
        <v>285</v>
      </c>
      <c r="H25" s="22" t="s">
        <v>173</v>
      </c>
    </row>
    <row r="26" spans="1:8" ht="15.75">
      <c r="A26" s="37"/>
      <c r="B26" s="33">
        <v>36830</v>
      </c>
      <c r="C26" s="33">
        <v>33538</v>
      </c>
      <c r="D26" s="33">
        <v>34994</v>
      </c>
      <c r="E26" s="33">
        <v>35470</v>
      </c>
      <c r="F26" s="33">
        <v>37920</v>
      </c>
      <c r="G26" s="33">
        <v>39747</v>
      </c>
      <c r="H26" s="33">
        <v>40279</v>
      </c>
    </row>
    <row r="27" spans="1:8" ht="15.75">
      <c r="A27" s="37"/>
      <c r="B27" s="22" t="s">
        <v>295</v>
      </c>
      <c r="C27" s="8" t="s">
        <v>298</v>
      </c>
      <c r="D27" s="8" t="s">
        <v>298</v>
      </c>
      <c r="E27" s="22" t="s">
        <v>296</v>
      </c>
      <c r="F27" s="8" t="s">
        <v>298</v>
      </c>
      <c r="G27" s="22" t="s">
        <v>298</v>
      </c>
      <c r="H27" s="22" t="s">
        <v>297</v>
      </c>
    </row>
    <row r="28" spans="1:8" ht="15.75">
      <c r="A28" s="37"/>
      <c r="B28" s="29" t="s">
        <v>392</v>
      </c>
      <c r="C28" s="29" t="s">
        <v>393</v>
      </c>
      <c r="D28" s="29" t="s">
        <v>394</v>
      </c>
      <c r="E28" s="29" t="s">
        <v>434</v>
      </c>
      <c r="F28" s="29" t="s">
        <v>395</v>
      </c>
      <c r="G28" s="29" t="s">
        <v>396</v>
      </c>
      <c r="H28" s="29" t="s">
        <v>397</v>
      </c>
    </row>
    <row r="29" spans="1:8" ht="15.75">
      <c r="A29" s="37"/>
      <c r="B29" s="23"/>
      <c r="C29" s="23"/>
      <c r="D29" s="23"/>
      <c r="E29" s="23"/>
      <c r="F29" s="23"/>
      <c r="G29" s="23"/>
      <c r="H29" s="23"/>
    </row>
    <row r="30" spans="1:8" ht="15.75">
      <c r="A30" s="37" t="s">
        <v>402</v>
      </c>
      <c r="B30" s="8" t="s">
        <v>267</v>
      </c>
      <c r="C30" s="8" t="s">
        <v>38</v>
      </c>
      <c r="D30" s="8" t="s">
        <v>33</v>
      </c>
      <c r="E30" s="8" t="s">
        <v>282</v>
      </c>
      <c r="F30" s="20" t="s">
        <v>38</v>
      </c>
      <c r="G30" s="25" t="s">
        <v>313</v>
      </c>
      <c r="H30" s="20" t="s">
        <v>173</v>
      </c>
    </row>
    <row r="31" spans="1:8" ht="15.75">
      <c r="A31" s="37"/>
      <c r="B31" s="33">
        <v>36604</v>
      </c>
      <c r="C31" s="33">
        <v>34770</v>
      </c>
      <c r="D31" s="33">
        <v>34770</v>
      </c>
      <c r="E31" s="33">
        <v>35512</v>
      </c>
      <c r="F31" s="43">
        <v>40986</v>
      </c>
      <c r="G31" s="35">
        <v>40622</v>
      </c>
      <c r="H31" s="35">
        <v>40622</v>
      </c>
    </row>
    <row r="32" spans="1:8" ht="15.75">
      <c r="A32" s="37"/>
      <c r="B32" s="8" t="s">
        <v>238</v>
      </c>
      <c r="C32" s="8" t="s">
        <v>238</v>
      </c>
      <c r="D32" s="8" t="s">
        <v>238</v>
      </c>
      <c r="E32" s="8" t="s">
        <v>238</v>
      </c>
      <c r="F32" s="20" t="s">
        <v>238</v>
      </c>
      <c r="G32" s="8" t="s">
        <v>238</v>
      </c>
      <c r="H32" s="8" t="s">
        <v>238</v>
      </c>
    </row>
    <row r="33" spans="1:8" ht="15.75">
      <c r="A33" s="37"/>
      <c r="B33" s="29" t="s">
        <v>357</v>
      </c>
      <c r="C33" s="29" t="s">
        <v>358</v>
      </c>
      <c r="D33" s="29" t="s">
        <v>359</v>
      </c>
      <c r="E33" s="29" t="s">
        <v>360</v>
      </c>
      <c r="F33" s="29" t="s">
        <v>361</v>
      </c>
      <c r="G33" s="29" t="s">
        <v>362</v>
      </c>
      <c r="H33" s="29" t="s">
        <v>363</v>
      </c>
    </row>
    <row r="34" spans="1:8" ht="15.75">
      <c r="A34" s="37"/>
      <c r="B34" s="23"/>
      <c r="C34" s="23"/>
      <c r="D34" s="23"/>
      <c r="E34" s="23"/>
      <c r="F34" s="23"/>
      <c r="G34" s="23"/>
      <c r="H34" s="23"/>
    </row>
    <row r="35" spans="1:8" ht="15.75">
      <c r="A35" s="37" t="s">
        <v>406</v>
      </c>
      <c r="B35" s="20" t="s">
        <v>344</v>
      </c>
      <c r="C35" s="8" t="s">
        <v>38</v>
      </c>
      <c r="D35" s="8" t="s">
        <v>282</v>
      </c>
      <c r="E35" s="8" t="s">
        <v>282</v>
      </c>
      <c r="F35" s="23"/>
      <c r="G35" s="23"/>
      <c r="H35" s="20" t="s">
        <v>173</v>
      </c>
    </row>
    <row r="36" spans="1:8" ht="15.75">
      <c r="A36" s="37"/>
      <c r="B36" s="33">
        <v>28939</v>
      </c>
      <c r="C36" s="33">
        <v>34756</v>
      </c>
      <c r="D36" s="33">
        <v>34763</v>
      </c>
      <c r="E36" s="33">
        <v>35491</v>
      </c>
      <c r="F36" s="33"/>
      <c r="G36" s="33"/>
      <c r="H36" s="33">
        <v>40615</v>
      </c>
    </row>
    <row r="37" spans="1:8" ht="15.75">
      <c r="A37" s="37"/>
      <c r="B37" s="8" t="s">
        <v>304</v>
      </c>
      <c r="C37" s="8" t="s">
        <v>305</v>
      </c>
      <c r="D37" s="8" t="s">
        <v>306</v>
      </c>
      <c r="E37" s="8" t="s">
        <v>299</v>
      </c>
      <c r="F37" s="29" t="s">
        <v>368</v>
      </c>
      <c r="G37" s="29" t="s">
        <v>368</v>
      </c>
      <c r="H37" s="29" t="s">
        <v>430</v>
      </c>
    </row>
    <row r="38" spans="1:8" ht="15.75">
      <c r="A38" s="37"/>
      <c r="B38" s="29" t="s">
        <v>364</v>
      </c>
      <c r="C38" s="29" t="s">
        <v>365</v>
      </c>
      <c r="D38" s="29" t="s">
        <v>366</v>
      </c>
      <c r="E38" s="29" t="s">
        <v>367</v>
      </c>
      <c r="F38" s="23"/>
      <c r="G38" s="23"/>
      <c r="H38" s="23" t="s">
        <v>429</v>
      </c>
    </row>
    <row r="39" spans="1:8" ht="15.75">
      <c r="A39" s="37"/>
      <c r="B39" s="23"/>
      <c r="C39" s="23"/>
      <c r="D39" s="23"/>
      <c r="E39" s="23"/>
      <c r="F39" s="23"/>
      <c r="G39" s="23"/>
      <c r="H39" s="23"/>
    </row>
    <row r="40" spans="1:15" ht="15.75">
      <c r="A40" s="37" t="s">
        <v>310</v>
      </c>
      <c r="B40" s="20" t="s">
        <v>344</v>
      </c>
      <c r="C40" s="8" t="s">
        <v>38</v>
      </c>
      <c r="D40" s="8" t="s">
        <v>38</v>
      </c>
      <c r="E40" s="20" t="s">
        <v>287</v>
      </c>
      <c r="F40" s="26" t="s">
        <v>38</v>
      </c>
      <c r="G40" s="25" t="s">
        <v>313</v>
      </c>
      <c r="H40" s="20" t="s">
        <v>173</v>
      </c>
      <c r="J40" s="12"/>
      <c r="M40" s="1"/>
      <c r="N40" s="1"/>
      <c r="O40" s="11"/>
    </row>
    <row r="41" spans="2:8" ht="15">
      <c r="B41" s="33">
        <v>29057</v>
      </c>
      <c r="C41" s="33">
        <v>34791</v>
      </c>
      <c r="D41" s="33">
        <v>36632</v>
      </c>
      <c r="E41" s="33">
        <v>35533</v>
      </c>
      <c r="F41" s="48">
        <v>41392</v>
      </c>
      <c r="G41" s="35">
        <v>40650</v>
      </c>
      <c r="H41" s="35">
        <v>40832</v>
      </c>
    </row>
    <row r="42" spans="2:8" ht="15">
      <c r="B42" s="8" t="s">
        <v>308</v>
      </c>
      <c r="C42" s="8" t="s">
        <v>309</v>
      </c>
      <c r="D42" s="8" t="s">
        <v>309</v>
      </c>
      <c r="E42" s="8" t="s">
        <v>309</v>
      </c>
      <c r="F42" s="26" t="s">
        <v>301</v>
      </c>
      <c r="G42" s="22" t="s">
        <v>309</v>
      </c>
      <c r="H42" s="25" t="s">
        <v>281</v>
      </c>
    </row>
    <row r="43" spans="2:8" ht="15">
      <c r="B43" s="29" t="s">
        <v>369</v>
      </c>
      <c r="C43" s="29" t="s">
        <v>370</v>
      </c>
      <c r="D43" s="29" t="s">
        <v>371</v>
      </c>
      <c r="E43" s="29" t="s">
        <v>372</v>
      </c>
      <c r="F43" s="27" t="s">
        <v>460</v>
      </c>
      <c r="G43" s="29" t="s">
        <v>373</v>
      </c>
      <c r="H43" s="29" t="s">
        <v>431</v>
      </c>
    </row>
    <row r="44" spans="2:8" ht="15">
      <c r="B44" s="23"/>
      <c r="C44" s="23"/>
      <c r="D44" s="23"/>
      <c r="E44" s="23"/>
      <c r="F44" s="23"/>
      <c r="G44" s="23"/>
      <c r="H44" s="23"/>
    </row>
    <row r="45" spans="2:8" ht="20.25">
      <c r="B45" s="23"/>
      <c r="C45" s="23"/>
      <c r="D45" s="38" t="s">
        <v>426</v>
      </c>
      <c r="E45" s="23"/>
      <c r="F45" s="23"/>
      <c r="G45" s="23"/>
      <c r="H45" s="23"/>
    </row>
    <row r="46" spans="2:8" ht="15">
      <c r="B46" s="23"/>
      <c r="C46" s="23"/>
      <c r="D46" s="23"/>
      <c r="E46" s="23"/>
      <c r="F46" s="23"/>
      <c r="G46" s="23"/>
      <c r="H46" s="23"/>
    </row>
    <row r="47" spans="1:8" ht="20.25">
      <c r="A47" s="38"/>
      <c r="B47" s="40" t="s">
        <v>374</v>
      </c>
      <c r="C47" s="40" t="s">
        <v>227</v>
      </c>
      <c r="D47" s="40" t="s">
        <v>228</v>
      </c>
      <c r="E47" s="40" t="s">
        <v>229</v>
      </c>
      <c r="F47" s="40" t="s">
        <v>230</v>
      </c>
      <c r="G47" s="40" t="s">
        <v>231</v>
      </c>
      <c r="H47" s="40" t="s">
        <v>232</v>
      </c>
    </row>
    <row r="48" spans="2:8" ht="15">
      <c r="B48" s="23"/>
      <c r="C48" s="23"/>
      <c r="D48" s="23"/>
      <c r="E48" s="23"/>
      <c r="F48" s="23"/>
      <c r="G48" s="23"/>
      <c r="H48" s="23"/>
    </row>
    <row r="49" spans="1:8" ht="15.75">
      <c r="A49" s="37" t="s">
        <v>412</v>
      </c>
      <c r="B49" s="20" t="s">
        <v>375</v>
      </c>
      <c r="C49" s="20" t="s">
        <v>289</v>
      </c>
      <c r="D49" s="20" t="s">
        <v>409</v>
      </c>
      <c r="E49" s="20" t="s">
        <v>262</v>
      </c>
      <c r="F49" s="26" t="s">
        <v>469</v>
      </c>
      <c r="G49" s="22" t="s">
        <v>213</v>
      </c>
      <c r="H49" s="22" t="s">
        <v>214</v>
      </c>
    </row>
    <row r="50" spans="1:8" ht="15.75">
      <c r="A50" s="37"/>
      <c r="B50" s="31">
        <v>34658</v>
      </c>
      <c r="C50" s="31">
        <v>31958</v>
      </c>
      <c r="D50" s="33">
        <v>37789</v>
      </c>
      <c r="E50" s="43">
        <v>41072</v>
      </c>
      <c r="F50" s="34">
        <v>41436</v>
      </c>
      <c r="G50" s="33">
        <v>38998</v>
      </c>
      <c r="H50" s="33">
        <v>39973</v>
      </c>
    </row>
    <row r="51" spans="1:8" ht="15.75">
      <c r="A51" s="37"/>
      <c r="B51" s="21" t="s">
        <v>240</v>
      </c>
      <c r="C51" s="21" t="s">
        <v>238</v>
      </c>
      <c r="D51" s="22" t="s">
        <v>238</v>
      </c>
      <c r="E51" s="20" t="s">
        <v>238</v>
      </c>
      <c r="F51" s="26" t="s">
        <v>238</v>
      </c>
      <c r="G51" s="22" t="s">
        <v>240</v>
      </c>
      <c r="H51" s="22" t="s">
        <v>238</v>
      </c>
    </row>
    <row r="52" spans="1:8" ht="15.75">
      <c r="A52" s="37"/>
      <c r="B52" s="29" t="s">
        <v>376</v>
      </c>
      <c r="C52" s="29" t="s">
        <v>377</v>
      </c>
      <c r="D52" s="29" t="s">
        <v>378</v>
      </c>
      <c r="E52" s="29" t="s">
        <v>379</v>
      </c>
      <c r="F52" s="27" t="s">
        <v>473</v>
      </c>
      <c r="G52" s="29" t="s">
        <v>380</v>
      </c>
      <c r="H52" s="29" t="s">
        <v>381</v>
      </c>
    </row>
    <row r="53" spans="1:8" ht="15.75">
      <c r="A53" s="37"/>
      <c r="B53" s="29"/>
      <c r="C53" s="29"/>
      <c r="D53" s="29"/>
      <c r="E53" s="27"/>
      <c r="F53" s="29"/>
      <c r="G53" s="29"/>
      <c r="H53" s="29"/>
    </row>
    <row r="54" spans="1:8" ht="15.75">
      <c r="A54" s="37" t="s">
        <v>260</v>
      </c>
      <c r="B54" s="20" t="s">
        <v>375</v>
      </c>
      <c r="C54" s="8" t="s">
        <v>204</v>
      </c>
      <c r="D54" s="29" t="s">
        <v>203</v>
      </c>
      <c r="E54" s="20" t="s">
        <v>262</v>
      </c>
      <c r="F54" s="29"/>
      <c r="G54" s="29"/>
      <c r="H54" s="29"/>
    </row>
    <row r="55" spans="1:8" ht="15.75">
      <c r="A55" s="37"/>
      <c r="B55" s="31">
        <v>34836</v>
      </c>
      <c r="C55" s="43">
        <v>38634</v>
      </c>
      <c r="D55" s="43">
        <v>40316</v>
      </c>
      <c r="E55" s="43">
        <v>41107</v>
      </c>
      <c r="F55" s="29" t="s">
        <v>368</v>
      </c>
      <c r="G55" s="29" t="s">
        <v>368</v>
      </c>
      <c r="H55" s="29" t="s">
        <v>368</v>
      </c>
    </row>
    <row r="56" spans="1:8" ht="15.75">
      <c r="A56" s="37"/>
      <c r="B56" s="29" t="s">
        <v>265</v>
      </c>
      <c r="C56" s="29" t="s">
        <v>264</v>
      </c>
      <c r="D56" s="29" t="s">
        <v>438</v>
      </c>
      <c r="E56" s="29" t="s">
        <v>263</v>
      </c>
      <c r="F56" s="29"/>
      <c r="G56" s="29"/>
      <c r="H56" s="29"/>
    </row>
    <row r="57" spans="1:8" ht="15.75">
      <c r="A57" s="37"/>
      <c r="B57" s="29" t="s">
        <v>445</v>
      </c>
      <c r="C57" s="29" t="s">
        <v>446</v>
      </c>
      <c r="D57" s="29" t="s">
        <v>447</v>
      </c>
      <c r="E57" s="29" t="s">
        <v>448</v>
      </c>
      <c r="F57" s="29"/>
      <c r="G57" s="29"/>
      <c r="H57" s="29"/>
    </row>
    <row r="58" ht="15.75">
      <c r="A58" s="37"/>
    </row>
    <row r="59" spans="1:8" ht="15.75">
      <c r="A59" s="37" t="s">
        <v>322</v>
      </c>
      <c r="B59" s="8" t="s">
        <v>176</v>
      </c>
      <c r="C59" s="20" t="s">
        <v>409</v>
      </c>
      <c r="D59" s="8" t="s">
        <v>204</v>
      </c>
      <c r="E59" s="20" t="s">
        <v>262</v>
      </c>
      <c r="F59" s="20" t="s">
        <v>290</v>
      </c>
      <c r="G59" s="20" t="s">
        <v>290</v>
      </c>
      <c r="H59" s="22" t="s">
        <v>214</v>
      </c>
    </row>
    <row r="60" spans="1:8" ht="15.75">
      <c r="A60" s="37"/>
      <c r="B60" s="30">
        <v>33657</v>
      </c>
      <c r="C60" s="30">
        <v>37675</v>
      </c>
      <c r="D60" s="35">
        <v>40510</v>
      </c>
      <c r="E60" s="43">
        <v>40874</v>
      </c>
      <c r="F60" s="30">
        <v>37675</v>
      </c>
      <c r="G60" s="30">
        <v>39502</v>
      </c>
      <c r="H60" s="30">
        <v>39866</v>
      </c>
    </row>
    <row r="61" spans="1:8" ht="15.75">
      <c r="A61" s="37"/>
      <c r="B61" s="8" t="s">
        <v>280</v>
      </c>
      <c r="C61" s="8" t="s">
        <v>280</v>
      </c>
      <c r="D61" s="22" t="s">
        <v>275</v>
      </c>
      <c r="E61" s="20" t="s">
        <v>326</v>
      </c>
      <c r="F61" s="8" t="s">
        <v>273</v>
      </c>
      <c r="G61" s="8" t="s">
        <v>273</v>
      </c>
      <c r="H61" s="8" t="s">
        <v>273</v>
      </c>
    </row>
    <row r="62" spans="1:8" ht="15.75">
      <c r="A62" s="37"/>
      <c r="B62" s="20" t="s">
        <v>382</v>
      </c>
      <c r="C62" s="20" t="s">
        <v>383</v>
      </c>
      <c r="D62" s="20" t="s">
        <v>384</v>
      </c>
      <c r="E62" s="20" t="s">
        <v>427</v>
      </c>
      <c r="F62" s="20" t="s">
        <v>385</v>
      </c>
      <c r="G62" s="20" t="s">
        <v>386</v>
      </c>
      <c r="H62" s="20" t="s">
        <v>387</v>
      </c>
    </row>
    <row r="63" ht="15.75">
      <c r="A63" s="37"/>
    </row>
    <row r="64" spans="1:8" ht="15.75">
      <c r="A64" s="37" t="s">
        <v>413</v>
      </c>
      <c r="B64" s="8" t="s">
        <v>288</v>
      </c>
      <c r="C64" s="8" t="s">
        <v>289</v>
      </c>
      <c r="D64" s="20" t="s">
        <v>410</v>
      </c>
      <c r="E64" s="8" t="s">
        <v>290</v>
      </c>
      <c r="F64" s="23"/>
      <c r="G64" s="23"/>
      <c r="H64" s="23"/>
    </row>
    <row r="65" spans="1:8" ht="15.75">
      <c r="A65" s="37"/>
      <c r="B65" s="33">
        <v>34609</v>
      </c>
      <c r="C65" s="33">
        <v>33897</v>
      </c>
      <c r="D65" s="33">
        <v>40433</v>
      </c>
      <c r="E65" s="33">
        <v>36072</v>
      </c>
      <c r="F65" s="23"/>
      <c r="G65" s="23"/>
      <c r="H65" s="23"/>
    </row>
    <row r="66" spans="1:8" ht="15.75">
      <c r="A66" s="37"/>
      <c r="B66" s="8" t="s">
        <v>276</v>
      </c>
      <c r="C66" s="8" t="s">
        <v>239</v>
      </c>
      <c r="D66" s="22" t="s">
        <v>284</v>
      </c>
      <c r="E66" s="8" t="s">
        <v>276</v>
      </c>
      <c r="F66" s="20" t="s">
        <v>368</v>
      </c>
      <c r="G66" s="20" t="s">
        <v>368</v>
      </c>
      <c r="H66" s="20" t="s">
        <v>368</v>
      </c>
    </row>
    <row r="67" spans="1:8" ht="15.75">
      <c r="A67" s="37"/>
      <c r="B67" s="20" t="s">
        <v>388</v>
      </c>
      <c r="C67" s="20" t="s">
        <v>389</v>
      </c>
      <c r="D67" s="20" t="s">
        <v>390</v>
      </c>
      <c r="E67" s="20" t="s">
        <v>391</v>
      </c>
      <c r="F67" s="23"/>
      <c r="G67" s="23"/>
      <c r="H67" s="23"/>
    </row>
    <row r="68" spans="1:8" ht="15.75">
      <c r="A68" s="37"/>
      <c r="B68" s="23"/>
      <c r="C68" s="23"/>
      <c r="D68" s="23"/>
      <c r="E68" s="23"/>
      <c r="F68" s="23"/>
      <c r="G68" s="23"/>
      <c r="H68" s="23"/>
    </row>
    <row r="69" spans="1:8" ht="15.75">
      <c r="A69" s="37" t="s">
        <v>411</v>
      </c>
      <c r="B69" s="20" t="s">
        <v>289</v>
      </c>
      <c r="C69" s="20" t="s">
        <v>409</v>
      </c>
      <c r="D69" s="8" t="s">
        <v>204</v>
      </c>
      <c r="E69" s="23"/>
      <c r="F69" s="23"/>
      <c r="G69" s="23"/>
      <c r="H69" s="23"/>
    </row>
    <row r="70" spans="1:8" ht="15.75">
      <c r="A70" s="37"/>
      <c r="B70" s="33">
        <v>31872</v>
      </c>
      <c r="C70" s="33">
        <v>37332</v>
      </c>
      <c r="D70" s="33">
        <v>40279</v>
      </c>
      <c r="E70" s="23"/>
      <c r="F70" s="23"/>
      <c r="G70" s="23"/>
      <c r="H70" s="23"/>
    </row>
    <row r="71" spans="1:8" ht="15.75">
      <c r="A71" s="37"/>
      <c r="B71" s="8" t="s">
        <v>299</v>
      </c>
      <c r="C71" s="22" t="s">
        <v>300</v>
      </c>
      <c r="D71" s="22" t="s">
        <v>297</v>
      </c>
      <c r="E71" s="20" t="s">
        <v>368</v>
      </c>
      <c r="F71" s="20" t="s">
        <v>368</v>
      </c>
      <c r="G71" s="20" t="s">
        <v>368</v>
      </c>
      <c r="H71" s="20" t="s">
        <v>368</v>
      </c>
    </row>
    <row r="72" spans="1:8" ht="15.75">
      <c r="A72" s="37"/>
      <c r="B72" s="20" t="s">
        <v>399</v>
      </c>
      <c r="C72" s="20" t="s">
        <v>400</v>
      </c>
      <c r="D72" s="29" t="s">
        <v>401</v>
      </c>
      <c r="E72" s="23"/>
      <c r="F72" s="23"/>
      <c r="G72" s="23"/>
      <c r="H72" s="23"/>
    </row>
    <row r="73" spans="1:8" ht="15.75">
      <c r="A73" s="37"/>
      <c r="B73" s="23"/>
      <c r="C73" s="23"/>
      <c r="D73" s="23"/>
      <c r="E73" s="23"/>
      <c r="F73" s="23"/>
      <c r="G73" s="23"/>
      <c r="H73" s="23"/>
    </row>
    <row r="74" spans="1:5" ht="15.75">
      <c r="A74" s="37" t="s">
        <v>402</v>
      </c>
      <c r="B74" s="8" t="s">
        <v>302</v>
      </c>
      <c r="C74" s="8" t="s">
        <v>303</v>
      </c>
      <c r="D74" s="8" t="s">
        <v>203</v>
      </c>
      <c r="E74" s="20" t="s">
        <v>262</v>
      </c>
    </row>
    <row r="75" spans="1:5" ht="15.75">
      <c r="A75" s="37"/>
      <c r="B75" s="33">
        <v>39516</v>
      </c>
      <c r="C75" s="33">
        <v>34770</v>
      </c>
      <c r="D75" s="33">
        <v>40251</v>
      </c>
      <c r="E75" s="43">
        <v>40986</v>
      </c>
    </row>
    <row r="76" spans="1:8" ht="15.75">
      <c r="A76" s="37"/>
      <c r="B76" s="8" t="s">
        <v>238</v>
      </c>
      <c r="C76" s="8" t="s">
        <v>238</v>
      </c>
      <c r="D76" s="8" t="s">
        <v>238</v>
      </c>
      <c r="E76" s="20" t="s">
        <v>238</v>
      </c>
      <c r="F76" s="20" t="s">
        <v>368</v>
      </c>
      <c r="G76" s="20" t="s">
        <v>368</v>
      </c>
      <c r="H76" s="20" t="s">
        <v>368</v>
      </c>
    </row>
    <row r="77" spans="1:5" ht="15.75">
      <c r="A77" s="37"/>
      <c r="B77" s="20" t="s">
        <v>403</v>
      </c>
      <c r="C77" s="20" t="s">
        <v>404</v>
      </c>
      <c r="D77" s="20" t="s">
        <v>361</v>
      </c>
      <c r="E77" s="20" t="s">
        <v>405</v>
      </c>
    </row>
    <row r="78" ht="15.75">
      <c r="A78" s="37"/>
    </row>
    <row r="79" spans="1:2" ht="15.75">
      <c r="A79" s="37" t="s">
        <v>406</v>
      </c>
      <c r="B79" s="20" t="s">
        <v>289</v>
      </c>
    </row>
    <row r="80" spans="1:2" ht="15.75">
      <c r="A80" s="37"/>
      <c r="B80" s="41">
        <v>1986</v>
      </c>
    </row>
    <row r="81" spans="1:8" ht="15.75">
      <c r="A81" s="37"/>
      <c r="B81" s="20" t="s">
        <v>435</v>
      </c>
      <c r="C81" s="20" t="s">
        <v>368</v>
      </c>
      <c r="D81" s="20" t="s">
        <v>368</v>
      </c>
      <c r="E81" s="20" t="s">
        <v>368</v>
      </c>
      <c r="F81" s="20" t="s">
        <v>368</v>
      </c>
      <c r="G81" s="20" t="s">
        <v>368</v>
      </c>
      <c r="H81" s="20" t="s">
        <v>368</v>
      </c>
    </row>
    <row r="82" spans="1:2" ht="15.75">
      <c r="A82" s="37"/>
      <c r="B82" s="20" t="s">
        <v>436</v>
      </c>
    </row>
    <row r="83" ht="15.75">
      <c r="A83" s="37"/>
    </row>
    <row r="84" spans="1:4" ht="15.75">
      <c r="A84" s="37" t="s">
        <v>310</v>
      </c>
      <c r="B84" s="20" t="s">
        <v>289</v>
      </c>
      <c r="C84" s="20" t="s">
        <v>289</v>
      </c>
      <c r="D84" s="22" t="s">
        <v>204</v>
      </c>
    </row>
    <row r="85" spans="2:4" ht="15">
      <c r="B85" s="41">
        <v>1986</v>
      </c>
      <c r="C85" s="33">
        <v>33720</v>
      </c>
      <c r="D85" s="33">
        <v>40293</v>
      </c>
    </row>
    <row r="86" spans="2:8" ht="15">
      <c r="B86" s="20" t="s">
        <v>309</v>
      </c>
      <c r="C86" s="8" t="s">
        <v>301</v>
      </c>
      <c r="D86" s="22" t="s">
        <v>309</v>
      </c>
      <c r="E86" s="20" t="s">
        <v>368</v>
      </c>
      <c r="F86" s="20" t="s">
        <v>368</v>
      </c>
      <c r="G86" s="20" t="s">
        <v>368</v>
      </c>
      <c r="H86" s="20" t="s">
        <v>368</v>
      </c>
    </row>
    <row r="87" spans="2:4" ht="15">
      <c r="B87" s="20" t="s">
        <v>437</v>
      </c>
      <c r="C87" s="29" t="s">
        <v>407</v>
      </c>
      <c r="D87" s="29" t="s">
        <v>408</v>
      </c>
    </row>
    <row r="91" spans="3:8" ht="15">
      <c r="C91" s="16"/>
      <c r="F91" s="17"/>
      <c r="G91" s="11"/>
      <c r="H91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4" r:id="rId1"/>
  <headerFooter>
    <oddHeader>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25">
      <selection activeCell="B87" sqref="B87"/>
      <selection activeCell="R92" sqref="R92"/>
    </sheetView>
  </sheetViews>
  <sheetFormatPr defaultColWidth="8.88671875" defaultRowHeight="15"/>
  <cols>
    <col min="1" max="1" width="13.21484375" style="0" customWidth="1"/>
    <col min="2" max="2" width="16.4453125" style="0" customWidth="1"/>
    <col min="4" max="4" width="10.5546875" style="0" customWidth="1"/>
    <col min="5" max="5" width="17.99609375" style="0" customWidth="1"/>
    <col min="6" max="6" width="4.5546875" style="0" customWidth="1"/>
    <col min="7" max="7" width="4.88671875" style="0" customWidth="1"/>
    <col min="8" max="8" width="4.77734375" style="0" customWidth="1"/>
    <col min="9" max="9" width="4.4453125" style="0" customWidth="1"/>
    <col min="10" max="10" width="6.4453125" style="0" customWidth="1"/>
  </cols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6" t="s">
        <v>478</v>
      </c>
      <c r="B2" s="1"/>
      <c r="C2" s="1"/>
      <c r="D2" s="38" t="s">
        <v>428</v>
      </c>
      <c r="E2" s="1"/>
      <c r="G2" s="1"/>
      <c r="H2" s="1"/>
      <c r="I2" s="1"/>
      <c r="J2" s="1"/>
      <c r="K2" s="1"/>
    </row>
    <row r="3" spans="1:11" ht="15">
      <c r="A3" t="s">
        <v>312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12" t="s">
        <v>338</v>
      </c>
      <c r="C4" s="12" t="s">
        <v>217</v>
      </c>
      <c r="D4" s="10">
        <v>41436</v>
      </c>
      <c r="E4" s="11" t="s">
        <v>238</v>
      </c>
      <c r="F4" s="1"/>
      <c r="G4" s="11">
        <v>28</v>
      </c>
      <c r="H4" s="11">
        <v>16</v>
      </c>
      <c r="I4" s="1"/>
      <c r="J4" s="18">
        <f aca="true" t="shared" si="0" ref="J4:J26">(H4*0.016667+G4)/5</f>
        <v>5.6533344</v>
      </c>
      <c r="K4" s="1"/>
    </row>
    <row r="5" spans="2:10" ht="15">
      <c r="B5" s="4" t="s">
        <v>130</v>
      </c>
      <c r="C5" s="12" t="s">
        <v>221</v>
      </c>
      <c r="D5" s="10">
        <v>41553</v>
      </c>
      <c r="E5" s="11" t="s">
        <v>258</v>
      </c>
      <c r="F5" s="1"/>
      <c r="G5" s="11">
        <v>28</v>
      </c>
      <c r="H5" s="11">
        <v>32</v>
      </c>
      <c r="I5" s="1"/>
      <c r="J5" s="18">
        <f t="shared" si="0"/>
        <v>5.7066688</v>
      </c>
    </row>
    <row r="6" spans="2:10" ht="15">
      <c r="B6" s="12" t="s">
        <v>84</v>
      </c>
      <c r="C6" s="12" t="s">
        <v>217</v>
      </c>
      <c r="D6" s="10">
        <v>41436</v>
      </c>
      <c r="E6" s="11" t="s">
        <v>238</v>
      </c>
      <c r="F6" s="1"/>
      <c r="G6" s="11">
        <v>31</v>
      </c>
      <c r="H6" s="11">
        <v>44</v>
      </c>
      <c r="I6" s="1"/>
      <c r="J6" s="18">
        <f t="shared" si="0"/>
        <v>6.3466696</v>
      </c>
    </row>
    <row r="7" spans="2:10" ht="15">
      <c r="B7" s="11" t="s">
        <v>339</v>
      </c>
      <c r="C7" s="12" t="s">
        <v>226</v>
      </c>
      <c r="D7" s="10">
        <v>41436</v>
      </c>
      <c r="E7" s="11" t="s">
        <v>238</v>
      </c>
      <c r="F7" s="1"/>
      <c r="G7" s="11">
        <v>32</v>
      </c>
      <c r="H7" s="11">
        <v>6</v>
      </c>
      <c r="I7" s="1"/>
      <c r="J7" s="18">
        <f t="shared" si="0"/>
        <v>6.420000400000001</v>
      </c>
    </row>
    <row r="8" spans="2:10" ht="15">
      <c r="B8" s="11" t="s">
        <v>468</v>
      </c>
      <c r="C8" s="12" t="s">
        <v>219</v>
      </c>
      <c r="D8" s="10">
        <v>41436</v>
      </c>
      <c r="E8" s="11" t="s">
        <v>238</v>
      </c>
      <c r="F8" s="1"/>
      <c r="G8" s="11">
        <v>32</v>
      </c>
      <c r="H8" s="11">
        <v>34</v>
      </c>
      <c r="I8" s="1"/>
      <c r="J8" s="18">
        <f t="shared" si="0"/>
        <v>6.5133356000000004</v>
      </c>
    </row>
    <row r="9" spans="2:10" ht="15">
      <c r="B9" s="12" t="s">
        <v>469</v>
      </c>
      <c r="C9" s="12" t="s">
        <v>230</v>
      </c>
      <c r="D9" s="10">
        <v>41436</v>
      </c>
      <c r="E9" s="11" t="s">
        <v>238</v>
      </c>
      <c r="F9" s="1"/>
      <c r="G9" s="11">
        <v>33</v>
      </c>
      <c r="H9" s="11">
        <v>11</v>
      </c>
      <c r="I9" s="1"/>
      <c r="J9" s="18">
        <f t="shared" si="0"/>
        <v>6.6366674</v>
      </c>
    </row>
    <row r="10" spans="2:10" ht="15">
      <c r="B10" s="12" t="s">
        <v>470</v>
      </c>
      <c r="C10" s="12" t="s">
        <v>220</v>
      </c>
      <c r="D10" s="10">
        <v>41436</v>
      </c>
      <c r="E10" s="11" t="s">
        <v>238</v>
      </c>
      <c r="F10" s="1"/>
      <c r="G10" s="11">
        <v>33</v>
      </c>
      <c r="H10" s="11">
        <v>20</v>
      </c>
      <c r="I10" s="1"/>
      <c r="J10" s="18">
        <f t="shared" si="0"/>
        <v>6.666668</v>
      </c>
    </row>
    <row r="11" spans="2:10" ht="15">
      <c r="B11" s="12" t="s">
        <v>472</v>
      </c>
      <c r="C11" s="12" t="s">
        <v>219</v>
      </c>
      <c r="D11" s="10">
        <v>41436</v>
      </c>
      <c r="E11" s="11" t="s">
        <v>238</v>
      </c>
      <c r="F11" s="1"/>
      <c r="G11" s="11">
        <v>33</v>
      </c>
      <c r="H11" s="11">
        <v>46</v>
      </c>
      <c r="I11" s="1"/>
      <c r="J11" s="18">
        <f t="shared" si="0"/>
        <v>6.7533364</v>
      </c>
    </row>
    <row r="12" spans="2:10" ht="15">
      <c r="B12" s="1" t="s">
        <v>38</v>
      </c>
      <c r="C12" s="12" t="s">
        <v>223</v>
      </c>
      <c r="D12" s="10">
        <v>41436</v>
      </c>
      <c r="E12" s="11" t="s">
        <v>238</v>
      </c>
      <c r="F12" s="1"/>
      <c r="G12" s="11">
        <v>34</v>
      </c>
      <c r="H12" s="11">
        <v>3</v>
      </c>
      <c r="I12" s="1"/>
      <c r="J12" s="18">
        <f t="shared" si="0"/>
        <v>6.8100002</v>
      </c>
    </row>
    <row r="13" spans="2:10" ht="15">
      <c r="B13" s="11" t="s">
        <v>450</v>
      </c>
      <c r="C13" s="12" t="s">
        <v>217</v>
      </c>
      <c r="D13" s="10">
        <v>41436</v>
      </c>
      <c r="E13" s="11" t="s">
        <v>238</v>
      </c>
      <c r="F13" s="1"/>
      <c r="G13" s="11">
        <v>34</v>
      </c>
      <c r="H13" s="11">
        <v>7</v>
      </c>
      <c r="I13" s="1"/>
      <c r="J13" s="18">
        <f t="shared" si="0"/>
        <v>6.8233338</v>
      </c>
    </row>
    <row r="14" spans="2:10" ht="15">
      <c r="B14" s="1" t="s">
        <v>38</v>
      </c>
      <c r="C14" s="1" t="s">
        <v>223</v>
      </c>
      <c r="D14" s="10">
        <v>41553</v>
      </c>
      <c r="E14" s="11" t="s">
        <v>258</v>
      </c>
      <c r="F14" s="1"/>
      <c r="G14" s="11">
        <v>34</v>
      </c>
      <c r="H14" s="11">
        <v>13</v>
      </c>
      <c r="I14" s="1"/>
      <c r="J14" s="18">
        <f t="shared" si="0"/>
        <v>6.843334199999999</v>
      </c>
    </row>
    <row r="15" spans="2:10" ht="15">
      <c r="B15" s="1" t="s">
        <v>155</v>
      </c>
      <c r="C15" s="12" t="s">
        <v>221</v>
      </c>
      <c r="D15" s="10">
        <v>41436</v>
      </c>
      <c r="E15" s="11" t="s">
        <v>238</v>
      </c>
      <c r="F15" s="1"/>
      <c r="G15" s="11">
        <v>34</v>
      </c>
      <c r="H15" s="11">
        <v>52</v>
      </c>
      <c r="I15" s="1"/>
      <c r="J15" s="18">
        <f t="shared" si="0"/>
        <v>6.9733368</v>
      </c>
    </row>
    <row r="16" spans="2:10" ht="15">
      <c r="B16" s="12" t="s">
        <v>451</v>
      </c>
      <c r="C16" s="12" t="s">
        <v>454</v>
      </c>
      <c r="D16" s="10">
        <v>41423</v>
      </c>
      <c r="E16" s="11" t="s">
        <v>259</v>
      </c>
      <c r="F16" s="1"/>
      <c r="G16" s="11">
        <v>35</v>
      </c>
      <c r="H16" s="11">
        <v>11</v>
      </c>
      <c r="I16" s="1"/>
      <c r="J16" s="18">
        <f t="shared" si="0"/>
        <v>7.036667400000001</v>
      </c>
    </row>
    <row r="17" spans="2:10" ht="15">
      <c r="B17" s="12" t="s">
        <v>450</v>
      </c>
      <c r="C17" s="12" t="s">
        <v>217</v>
      </c>
      <c r="D17" s="10">
        <v>41423</v>
      </c>
      <c r="E17" s="11" t="s">
        <v>259</v>
      </c>
      <c r="F17" s="1"/>
      <c r="G17" s="11">
        <v>35</v>
      </c>
      <c r="H17" s="11">
        <v>18</v>
      </c>
      <c r="I17" s="1"/>
      <c r="J17" s="18">
        <f t="shared" si="0"/>
        <v>7.0600012</v>
      </c>
    </row>
    <row r="18" spans="2:10" ht="15">
      <c r="B18" s="16" t="s">
        <v>257</v>
      </c>
      <c r="C18" s="12" t="s">
        <v>225</v>
      </c>
      <c r="D18" s="10">
        <v>41553</v>
      </c>
      <c r="E18" s="11" t="s">
        <v>258</v>
      </c>
      <c r="F18" s="1"/>
      <c r="G18" s="11">
        <v>35</v>
      </c>
      <c r="H18" s="11">
        <v>35</v>
      </c>
      <c r="I18" s="1"/>
      <c r="J18" s="18">
        <f t="shared" si="0"/>
        <v>7.116669</v>
      </c>
    </row>
    <row r="19" spans="2:10" ht="15">
      <c r="B19" s="12" t="s">
        <v>33</v>
      </c>
      <c r="C19" s="12" t="s">
        <v>224</v>
      </c>
      <c r="D19" s="10">
        <v>41436</v>
      </c>
      <c r="E19" s="11" t="s">
        <v>238</v>
      </c>
      <c r="F19" s="1"/>
      <c r="G19" s="11">
        <v>35</v>
      </c>
      <c r="H19" s="11">
        <v>36</v>
      </c>
      <c r="I19" s="1"/>
      <c r="J19" s="18">
        <f t="shared" si="0"/>
        <v>7.1200024</v>
      </c>
    </row>
    <row r="20" spans="2:10" ht="15">
      <c r="B20" s="12" t="s">
        <v>283</v>
      </c>
      <c r="C20" s="12" t="s">
        <v>225</v>
      </c>
      <c r="D20" s="10">
        <v>41423</v>
      </c>
      <c r="E20" s="11" t="s">
        <v>259</v>
      </c>
      <c r="F20" s="1"/>
      <c r="G20" s="11">
        <v>36</v>
      </c>
      <c r="H20" s="11">
        <v>32</v>
      </c>
      <c r="I20" s="1"/>
      <c r="J20" s="18">
        <f t="shared" si="0"/>
        <v>7.3066688</v>
      </c>
    </row>
    <row r="21" spans="2:10" ht="15">
      <c r="B21" s="12" t="s">
        <v>257</v>
      </c>
      <c r="C21" s="12" t="s">
        <v>225</v>
      </c>
      <c r="D21" s="10">
        <v>41436</v>
      </c>
      <c r="E21" s="11" t="s">
        <v>238</v>
      </c>
      <c r="F21" s="1"/>
      <c r="G21" s="11">
        <v>36</v>
      </c>
      <c r="H21" s="11">
        <v>34</v>
      </c>
      <c r="I21" s="1"/>
      <c r="J21" s="18">
        <f t="shared" si="0"/>
        <v>7.3133356</v>
      </c>
    </row>
    <row r="22" spans="2:10" ht="15">
      <c r="B22" s="12" t="s">
        <v>283</v>
      </c>
      <c r="C22" s="12" t="s">
        <v>225</v>
      </c>
      <c r="D22" s="10">
        <v>41443</v>
      </c>
      <c r="E22" s="12" t="s">
        <v>248</v>
      </c>
      <c r="F22" s="1"/>
      <c r="G22" s="11">
        <v>36</v>
      </c>
      <c r="H22" s="11">
        <v>54</v>
      </c>
      <c r="I22" s="1"/>
      <c r="J22" s="18">
        <f t="shared" si="0"/>
        <v>7.3800036</v>
      </c>
    </row>
    <row r="23" spans="2:10" ht="15">
      <c r="B23" s="11" t="s">
        <v>471</v>
      </c>
      <c r="C23" s="12" t="s">
        <v>223</v>
      </c>
      <c r="D23" s="10">
        <v>41436</v>
      </c>
      <c r="E23" s="11" t="s">
        <v>238</v>
      </c>
      <c r="F23" s="1"/>
      <c r="G23" s="11">
        <v>36</v>
      </c>
      <c r="H23" s="11">
        <v>56</v>
      </c>
      <c r="I23" s="1"/>
      <c r="J23" s="18">
        <f t="shared" si="0"/>
        <v>7.3866704</v>
      </c>
    </row>
    <row r="24" spans="2:10" ht="15">
      <c r="B24" s="11" t="s">
        <v>334</v>
      </c>
      <c r="C24" s="12" t="s">
        <v>226</v>
      </c>
      <c r="D24" s="10">
        <v>41436</v>
      </c>
      <c r="E24" s="11" t="s">
        <v>238</v>
      </c>
      <c r="F24" s="1"/>
      <c r="G24" s="11">
        <v>37</v>
      </c>
      <c r="H24" s="11">
        <v>18</v>
      </c>
      <c r="I24" s="1"/>
      <c r="J24" s="18">
        <f t="shared" si="0"/>
        <v>7.460001200000001</v>
      </c>
    </row>
    <row r="25" spans="2:10" ht="15">
      <c r="B25" s="12" t="s">
        <v>262</v>
      </c>
      <c r="C25" s="12" t="s">
        <v>229</v>
      </c>
      <c r="D25" s="10">
        <v>41436</v>
      </c>
      <c r="E25" s="11" t="s">
        <v>238</v>
      </c>
      <c r="F25" s="1"/>
      <c r="G25" s="11">
        <v>38</v>
      </c>
      <c r="H25" s="11">
        <v>51</v>
      </c>
      <c r="I25" s="1"/>
      <c r="J25" s="18">
        <f t="shared" si="0"/>
        <v>7.7700034</v>
      </c>
    </row>
    <row r="26" spans="2:10" ht="15">
      <c r="B26" s="11" t="s">
        <v>335</v>
      </c>
      <c r="C26" s="12" t="s">
        <v>227</v>
      </c>
      <c r="D26" s="10">
        <v>41436</v>
      </c>
      <c r="E26" s="11" t="s">
        <v>238</v>
      </c>
      <c r="F26" s="1"/>
      <c r="G26" s="11">
        <v>40</v>
      </c>
      <c r="H26" s="11">
        <v>37</v>
      </c>
      <c r="I26" s="1"/>
      <c r="J26" s="18">
        <f t="shared" si="0"/>
        <v>8.1233358</v>
      </c>
    </row>
    <row r="27" spans="1:10" ht="15">
      <c r="A27" t="s">
        <v>475</v>
      </c>
      <c r="B27" s="1"/>
      <c r="C27" s="1"/>
      <c r="D27" s="1"/>
      <c r="E27" s="1"/>
      <c r="F27" s="1"/>
      <c r="G27" s="1"/>
      <c r="H27" s="1"/>
      <c r="I27" s="1"/>
      <c r="J27" s="1"/>
    </row>
    <row r="28" spans="2:10" ht="15">
      <c r="B28" s="3" t="s">
        <v>261</v>
      </c>
      <c r="C28" s="16" t="s">
        <v>220</v>
      </c>
      <c r="D28" s="10">
        <v>41497</v>
      </c>
      <c r="E28" s="16" t="s">
        <v>457</v>
      </c>
      <c r="F28" s="1"/>
      <c r="G28" s="16">
        <v>35</v>
      </c>
      <c r="H28" s="16">
        <v>36</v>
      </c>
      <c r="J28" s="18">
        <f aca="true" t="shared" si="1" ref="J28:J34">(H28*0.016667+G28)/5</f>
        <v>7.1200024</v>
      </c>
    </row>
    <row r="29" spans="2:10" ht="15">
      <c r="B29" s="16" t="s">
        <v>204</v>
      </c>
      <c r="C29" s="16" t="s">
        <v>228</v>
      </c>
      <c r="D29" s="10">
        <v>41497</v>
      </c>
      <c r="E29" s="16" t="s">
        <v>457</v>
      </c>
      <c r="F29" s="1"/>
      <c r="G29" s="16">
        <v>42</v>
      </c>
      <c r="H29" s="16">
        <v>17</v>
      </c>
      <c r="J29" s="18">
        <f t="shared" si="1"/>
        <v>8.4566678</v>
      </c>
    </row>
    <row r="30" spans="2:10" ht="15">
      <c r="B30" s="16" t="s">
        <v>268</v>
      </c>
      <c r="C30" s="16" t="s">
        <v>221</v>
      </c>
      <c r="D30" s="10">
        <v>41497</v>
      </c>
      <c r="E30" s="16" t="s">
        <v>457</v>
      </c>
      <c r="F30" s="1"/>
      <c r="G30" s="16">
        <v>42</v>
      </c>
      <c r="H30" s="16">
        <v>48</v>
      </c>
      <c r="J30" s="18">
        <f t="shared" si="1"/>
        <v>8.5600032</v>
      </c>
    </row>
    <row r="31" spans="2:10" ht="15">
      <c r="B31" s="12" t="s">
        <v>283</v>
      </c>
      <c r="C31" s="11" t="s">
        <v>225</v>
      </c>
      <c r="D31" s="10">
        <v>41409</v>
      </c>
      <c r="E31" s="11" t="s">
        <v>265</v>
      </c>
      <c r="F31" s="1"/>
      <c r="G31" s="11">
        <v>43</v>
      </c>
      <c r="H31" s="11">
        <v>40</v>
      </c>
      <c r="J31" s="18">
        <f t="shared" si="1"/>
        <v>8.733336</v>
      </c>
    </row>
    <row r="32" spans="2:10" ht="15">
      <c r="B32" s="1" t="s">
        <v>257</v>
      </c>
      <c r="C32" s="16" t="s">
        <v>225</v>
      </c>
      <c r="D32" s="10">
        <v>41497</v>
      </c>
      <c r="E32" s="16" t="s">
        <v>457</v>
      </c>
      <c r="F32" s="1"/>
      <c r="G32" s="16">
        <v>46</v>
      </c>
      <c r="H32" s="16">
        <v>9</v>
      </c>
      <c r="J32" s="18">
        <f t="shared" si="1"/>
        <v>9.2300006</v>
      </c>
    </row>
    <row r="33" spans="2:10" ht="15">
      <c r="B33" s="16" t="s">
        <v>169</v>
      </c>
      <c r="C33" s="16" t="s">
        <v>223</v>
      </c>
      <c r="D33" s="10">
        <v>41497</v>
      </c>
      <c r="E33" s="16" t="s">
        <v>457</v>
      </c>
      <c r="F33" s="1"/>
      <c r="G33" s="16">
        <v>47</v>
      </c>
      <c r="H33" s="16">
        <v>55</v>
      </c>
      <c r="J33" s="18">
        <f t="shared" si="1"/>
        <v>9.583337</v>
      </c>
    </row>
    <row r="34" spans="2:10" ht="15">
      <c r="B34" s="16" t="s">
        <v>458</v>
      </c>
      <c r="C34" s="16" t="s">
        <v>226</v>
      </c>
      <c r="D34" s="10">
        <v>41497</v>
      </c>
      <c r="E34" s="16" t="s">
        <v>457</v>
      </c>
      <c r="F34" s="1"/>
      <c r="G34" s="16">
        <v>48</v>
      </c>
      <c r="H34" s="16">
        <v>15</v>
      </c>
      <c r="J34" s="18">
        <f t="shared" si="1"/>
        <v>9.650001</v>
      </c>
    </row>
    <row r="35" spans="1:10" ht="15">
      <c r="A35" t="s">
        <v>322</v>
      </c>
      <c r="B35" s="1"/>
      <c r="C35" s="1"/>
      <c r="D35" s="1"/>
      <c r="E35" s="1"/>
      <c r="F35" s="1"/>
      <c r="G35" s="1"/>
      <c r="H35" s="1"/>
      <c r="J35" s="18"/>
    </row>
    <row r="36" spans="2:10" ht="15">
      <c r="B36" s="4" t="s">
        <v>266</v>
      </c>
      <c r="C36" s="4" t="s">
        <v>217</v>
      </c>
      <c r="D36" s="42">
        <v>41329</v>
      </c>
      <c r="E36" s="16" t="s">
        <v>328</v>
      </c>
      <c r="F36" s="1"/>
      <c r="G36" s="16">
        <v>33</v>
      </c>
      <c r="H36" s="16">
        <v>24</v>
      </c>
      <c r="I36" s="1"/>
      <c r="J36" s="9">
        <f aca="true" t="shared" si="2" ref="J36:J61">(H36*0.016667+G36)/6.2137</f>
        <v>5.375220561018395</v>
      </c>
    </row>
    <row r="37" spans="2:10" ht="15">
      <c r="B37" s="4" t="s">
        <v>267</v>
      </c>
      <c r="C37" s="11" t="s">
        <v>220</v>
      </c>
      <c r="D37" s="10">
        <v>41462</v>
      </c>
      <c r="E37" s="16" t="s">
        <v>456</v>
      </c>
      <c r="F37" s="1"/>
      <c r="G37" s="16">
        <v>36</v>
      </c>
      <c r="H37" s="16">
        <v>48</v>
      </c>
      <c r="I37" s="1"/>
      <c r="J37" s="18">
        <f t="shared" si="2"/>
        <v>5.922399858377456</v>
      </c>
    </row>
    <row r="38" spans="2:10" ht="15">
      <c r="B38" s="4" t="s">
        <v>267</v>
      </c>
      <c r="C38" s="11" t="s">
        <v>220</v>
      </c>
      <c r="D38" s="15">
        <v>41441</v>
      </c>
      <c r="E38" s="11" t="s">
        <v>333</v>
      </c>
      <c r="F38" s="1"/>
      <c r="G38" s="11">
        <v>36</v>
      </c>
      <c r="H38" s="11">
        <v>57</v>
      </c>
      <c r="I38" s="1"/>
      <c r="J38" s="9">
        <f t="shared" si="2"/>
        <v>5.946540547499879</v>
      </c>
    </row>
    <row r="39" spans="2:10" ht="15">
      <c r="B39" s="11" t="s">
        <v>84</v>
      </c>
      <c r="C39" s="12" t="s">
        <v>217</v>
      </c>
      <c r="D39" s="15">
        <v>41441</v>
      </c>
      <c r="E39" s="11" t="s">
        <v>333</v>
      </c>
      <c r="F39" s="1"/>
      <c r="G39" s="11">
        <v>38</v>
      </c>
      <c r="H39" s="11">
        <v>36</v>
      </c>
      <c r="I39" s="1"/>
      <c r="J39" s="9">
        <f t="shared" si="2"/>
        <v>6.212081690458181</v>
      </c>
    </row>
    <row r="40" spans="2:10" ht="15">
      <c r="B40" s="4" t="s">
        <v>267</v>
      </c>
      <c r="C40" s="16" t="s">
        <v>221</v>
      </c>
      <c r="D40" s="10">
        <v>41532</v>
      </c>
      <c r="E40" s="16" t="s">
        <v>459</v>
      </c>
      <c r="F40" s="1"/>
      <c r="G40" s="16">
        <v>40</v>
      </c>
      <c r="H40" s="16">
        <v>18</v>
      </c>
      <c r="I40" s="1"/>
      <c r="J40" s="18">
        <f t="shared" si="2"/>
        <v>6.485669729790624</v>
      </c>
    </row>
    <row r="41" spans="2:10" ht="15">
      <c r="B41" s="1" t="s">
        <v>38</v>
      </c>
      <c r="C41" s="12" t="s">
        <v>223</v>
      </c>
      <c r="D41" s="15">
        <v>41441</v>
      </c>
      <c r="E41" s="11" t="s">
        <v>333</v>
      </c>
      <c r="F41" s="1"/>
      <c r="G41" s="11">
        <v>42</v>
      </c>
      <c r="H41" s="11">
        <v>49</v>
      </c>
      <c r="I41" s="1"/>
      <c r="J41" s="9">
        <f t="shared" si="2"/>
        <v>6.890690409900703</v>
      </c>
    </row>
    <row r="42" spans="2:10" ht="15">
      <c r="B42" s="11" t="s">
        <v>450</v>
      </c>
      <c r="C42" s="11" t="s">
        <v>217</v>
      </c>
      <c r="D42" s="15">
        <v>41402</v>
      </c>
      <c r="E42" s="11" t="s">
        <v>274</v>
      </c>
      <c r="F42" s="1"/>
      <c r="G42" s="11">
        <v>43</v>
      </c>
      <c r="H42" s="11">
        <v>25</v>
      </c>
      <c r="I42" s="1"/>
      <c r="J42" s="9">
        <f t="shared" si="2"/>
        <v>6.987249947696219</v>
      </c>
    </row>
    <row r="43" spans="2:10" ht="15">
      <c r="B43" s="11" t="s">
        <v>451</v>
      </c>
      <c r="C43" s="12" t="s">
        <v>321</v>
      </c>
      <c r="D43" s="15">
        <v>41402</v>
      </c>
      <c r="E43" s="11" t="s">
        <v>274</v>
      </c>
      <c r="F43" s="1"/>
      <c r="G43" s="11">
        <v>43</v>
      </c>
      <c r="H43" s="11">
        <v>27</v>
      </c>
      <c r="I43" s="1"/>
      <c r="J43" s="9">
        <f t="shared" si="2"/>
        <v>6.99261454527898</v>
      </c>
    </row>
    <row r="44" spans="2:10" ht="15">
      <c r="B44" s="11" t="s">
        <v>155</v>
      </c>
      <c r="C44" s="11" t="s">
        <v>221</v>
      </c>
      <c r="D44" s="15">
        <v>41441</v>
      </c>
      <c r="E44" s="11" t="s">
        <v>333</v>
      </c>
      <c r="F44" s="1"/>
      <c r="G44" s="11">
        <v>44</v>
      </c>
      <c r="H44" s="11">
        <v>31</v>
      </c>
      <c r="I44" s="1"/>
      <c r="J44" s="9">
        <f t="shared" si="2"/>
        <v>7.164278449233146</v>
      </c>
    </row>
    <row r="45" spans="2:10" ht="15">
      <c r="B45" s="16" t="s">
        <v>38</v>
      </c>
      <c r="C45" s="16" t="s">
        <v>223</v>
      </c>
      <c r="D45" s="10">
        <v>41532</v>
      </c>
      <c r="E45" s="16" t="s">
        <v>459</v>
      </c>
      <c r="F45" s="1"/>
      <c r="G45" s="16">
        <v>44</v>
      </c>
      <c r="H45" s="16">
        <v>40</v>
      </c>
      <c r="I45" s="1"/>
      <c r="J45" s="18">
        <f t="shared" si="2"/>
        <v>7.1884191383555684</v>
      </c>
    </row>
    <row r="46" spans="2:10" ht="15">
      <c r="B46" s="4" t="s">
        <v>204</v>
      </c>
      <c r="C46" s="16" t="s">
        <v>228</v>
      </c>
      <c r="D46" s="10">
        <v>41532</v>
      </c>
      <c r="E46" s="16" t="s">
        <v>459</v>
      </c>
      <c r="F46" s="1"/>
      <c r="G46" s="16">
        <v>45</v>
      </c>
      <c r="H46" s="16">
        <v>38</v>
      </c>
      <c r="I46" s="1"/>
      <c r="J46" s="18">
        <f t="shared" si="2"/>
        <v>7.343989249561453</v>
      </c>
    </row>
    <row r="47" spans="2:10" ht="15">
      <c r="B47" s="11" t="s">
        <v>283</v>
      </c>
      <c r="C47" s="11" t="s">
        <v>225</v>
      </c>
      <c r="D47" s="10">
        <v>41457</v>
      </c>
      <c r="E47" s="16" t="s">
        <v>279</v>
      </c>
      <c r="F47" s="1"/>
      <c r="G47" s="11">
        <v>45</v>
      </c>
      <c r="H47" s="11">
        <v>48</v>
      </c>
      <c r="I47" s="1"/>
      <c r="J47" s="18">
        <f t="shared" si="2"/>
        <v>7.370812237475256</v>
      </c>
    </row>
    <row r="48" spans="2:10" ht="15">
      <c r="B48" s="11" t="s">
        <v>283</v>
      </c>
      <c r="C48" s="11" t="s">
        <v>225</v>
      </c>
      <c r="D48" s="15">
        <v>41402</v>
      </c>
      <c r="E48" s="11" t="s">
        <v>274</v>
      </c>
      <c r="F48" s="1"/>
      <c r="G48" s="11">
        <v>45</v>
      </c>
      <c r="H48" s="11">
        <v>52</v>
      </c>
      <c r="I48" s="1"/>
      <c r="J48" s="9">
        <f t="shared" si="2"/>
        <v>7.381541432640777</v>
      </c>
    </row>
    <row r="49" spans="2:10" ht="15">
      <c r="B49" s="16" t="s">
        <v>257</v>
      </c>
      <c r="C49" s="16" t="s">
        <v>225</v>
      </c>
      <c r="D49" s="10">
        <v>41462</v>
      </c>
      <c r="E49" s="16" t="s">
        <v>456</v>
      </c>
      <c r="F49" s="1"/>
      <c r="G49" s="16">
        <v>47</v>
      </c>
      <c r="H49" s="16">
        <v>17</v>
      </c>
      <c r="I49" s="1"/>
      <c r="J49" s="18">
        <f t="shared" si="2"/>
        <v>7.609530392519754</v>
      </c>
    </row>
    <row r="50" spans="2:10" ht="15">
      <c r="B50" s="11" t="s">
        <v>283</v>
      </c>
      <c r="C50" s="11" t="s">
        <v>225</v>
      </c>
      <c r="D50" s="10">
        <v>41450</v>
      </c>
      <c r="E50" s="11" t="s">
        <v>455</v>
      </c>
      <c r="F50" s="1"/>
      <c r="G50" s="11">
        <v>47</v>
      </c>
      <c r="H50" s="11">
        <v>52</v>
      </c>
      <c r="I50" s="1"/>
      <c r="J50" s="18">
        <f t="shared" si="2"/>
        <v>7.7034108502180665</v>
      </c>
    </row>
    <row r="51" spans="2:10" ht="15">
      <c r="B51" s="12" t="s">
        <v>329</v>
      </c>
      <c r="C51" s="12" t="s">
        <v>227</v>
      </c>
      <c r="D51" s="15">
        <v>41441</v>
      </c>
      <c r="E51" s="11" t="s">
        <v>333</v>
      </c>
      <c r="F51" s="1"/>
      <c r="G51" s="11">
        <v>48</v>
      </c>
      <c r="H51" s="11">
        <v>34</v>
      </c>
      <c r="I51" s="1"/>
      <c r="J51" s="9">
        <f t="shared" si="2"/>
        <v>7.816064180761865</v>
      </c>
    </row>
    <row r="52" spans="2:10" ht="15">
      <c r="B52" s="4" t="s">
        <v>204</v>
      </c>
      <c r="C52" s="12" t="s">
        <v>228</v>
      </c>
      <c r="D52" s="15">
        <v>41441</v>
      </c>
      <c r="E52" s="11" t="s">
        <v>333</v>
      </c>
      <c r="F52" s="1"/>
      <c r="G52" s="11">
        <v>48</v>
      </c>
      <c r="H52" s="11">
        <v>36</v>
      </c>
      <c r="I52" s="1"/>
      <c r="J52" s="9">
        <f t="shared" si="2"/>
        <v>7.821428778344625</v>
      </c>
    </row>
    <row r="53" spans="2:10" ht="15">
      <c r="B53" s="12" t="s">
        <v>262</v>
      </c>
      <c r="C53" s="12" t="s">
        <v>229</v>
      </c>
      <c r="D53" s="15">
        <v>41441</v>
      </c>
      <c r="E53" s="11" t="s">
        <v>333</v>
      </c>
      <c r="F53" s="1"/>
      <c r="G53" s="11">
        <v>52</v>
      </c>
      <c r="H53" s="11">
        <v>1</v>
      </c>
      <c r="I53" s="1"/>
      <c r="J53" s="9">
        <f t="shared" si="2"/>
        <v>8.371287155800891</v>
      </c>
    </row>
    <row r="54" spans="2:10" ht="15">
      <c r="B54" s="11" t="s">
        <v>335</v>
      </c>
      <c r="C54" s="12" t="s">
        <v>227</v>
      </c>
      <c r="D54" s="15">
        <v>41441</v>
      </c>
      <c r="E54" s="11" t="s">
        <v>333</v>
      </c>
      <c r="F54" s="1"/>
      <c r="G54" s="11">
        <v>52</v>
      </c>
      <c r="H54" s="11">
        <v>3</v>
      </c>
      <c r="I54" s="1"/>
      <c r="J54" s="9">
        <f t="shared" si="2"/>
        <v>8.376651753383653</v>
      </c>
    </row>
    <row r="55" spans="2:10" ht="15">
      <c r="B55" s="12" t="s">
        <v>262</v>
      </c>
      <c r="C55" s="16" t="s">
        <v>229</v>
      </c>
      <c r="D55" s="10">
        <v>41532</v>
      </c>
      <c r="E55" s="16" t="s">
        <v>459</v>
      </c>
      <c r="F55" s="1"/>
      <c r="G55" s="16">
        <v>52</v>
      </c>
      <c r="H55" s="16">
        <v>29</v>
      </c>
      <c r="I55" s="1"/>
      <c r="J55" s="18">
        <f t="shared" si="2"/>
        <v>8.44639152195954</v>
      </c>
    </row>
    <row r="56" spans="2:10" ht="15">
      <c r="B56" s="4" t="s">
        <v>169</v>
      </c>
      <c r="C56" s="12" t="s">
        <v>223</v>
      </c>
      <c r="D56" s="15">
        <v>41441</v>
      </c>
      <c r="E56" s="11" t="s">
        <v>333</v>
      </c>
      <c r="F56" s="1"/>
      <c r="G56" s="11">
        <v>53</v>
      </c>
      <c r="H56" s="11">
        <v>4</v>
      </c>
      <c r="I56" s="1"/>
      <c r="J56" s="9">
        <f t="shared" si="2"/>
        <v>8.540268760963677</v>
      </c>
    </row>
    <row r="57" spans="2:10" ht="15">
      <c r="B57" s="4" t="s">
        <v>169</v>
      </c>
      <c r="C57" s="16" t="s">
        <v>223</v>
      </c>
      <c r="D57" s="10">
        <v>41532</v>
      </c>
      <c r="E57" s="16" t="s">
        <v>459</v>
      </c>
      <c r="F57" s="1"/>
      <c r="G57" s="16">
        <v>54</v>
      </c>
      <c r="H57" s="16">
        <v>42</v>
      </c>
      <c r="I57" s="1"/>
      <c r="J57" s="18">
        <f t="shared" si="2"/>
        <v>8.803130823824775</v>
      </c>
    </row>
    <row r="58" spans="2:10" ht="15">
      <c r="B58" s="16" t="s">
        <v>335</v>
      </c>
      <c r="C58" s="16" t="s">
        <v>228</v>
      </c>
      <c r="D58" s="10">
        <v>41532</v>
      </c>
      <c r="E58" s="16" t="s">
        <v>459</v>
      </c>
      <c r="F58" s="1"/>
      <c r="G58" s="16">
        <v>54</v>
      </c>
      <c r="H58" s="16">
        <v>52</v>
      </c>
      <c r="I58" s="1"/>
      <c r="J58" s="18">
        <f t="shared" si="2"/>
        <v>8.829953811738577</v>
      </c>
    </row>
    <row r="59" spans="2:10" ht="15">
      <c r="B59" s="12" t="s">
        <v>452</v>
      </c>
      <c r="C59" s="11" t="s">
        <v>226</v>
      </c>
      <c r="D59" s="15">
        <v>41402</v>
      </c>
      <c r="E59" s="11" t="s">
        <v>274</v>
      </c>
      <c r="F59" s="1"/>
      <c r="G59" s="11">
        <v>57</v>
      </c>
      <c r="H59" s="11">
        <v>43</v>
      </c>
      <c r="I59" s="1"/>
      <c r="J59" s="9">
        <f t="shared" si="2"/>
        <v>9.288617248982089</v>
      </c>
    </row>
    <row r="60" spans="2:10" ht="15">
      <c r="B60" s="11" t="s">
        <v>336</v>
      </c>
      <c r="C60" s="12" t="s">
        <v>226</v>
      </c>
      <c r="D60" s="15">
        <v>41441</v>
      </c>
      <c r="E60" s="11" t="s">
        <v>333</v>
      </c>
      <c r="F60" s="1"/>
      <c r="G60" s="11">
        <v>64</v>
      </c>
      <c r="H60" s="11">
        <v>7</v>
      </c>
      <c r="I60" s="1"/>
      <c r="J60" s="18">
        <f t="shared" si="2"/>
        <v>10.318597454012908</v>
      </c>
    </row>
    <row r="61" spans="2:10" ht="15">
      <c r="B61" s="11" t="s">
        <v>33</v>
      </c>
      <c r="C61" s="12" t="s">
        <v>224</v>
      </c>
      <c r="D61" s="15">
        <v>41441</v>
      </c>
      <c r="E61" s="11" t="s">
        <v>333</v>
      </c>
      <c r="F61" s="1"/>
      <c r="G61" s="11">
        <v>64</v>
      </c>
      <c r="H61" s="11">
        <v>7</v>
      </c>
      <c r="I61" s="1"/>
      <c r="J61" s="18">
        <f t="shared" si="2"/>
        <v>10.318597454012908</v>
      </c>
    </row>
    <row r="62" spans="1:10" ht="15">
      <c r="A62" t="s">
        <v>476</v>
      </c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9" t="s">
        <v>286</v>
      </c>
      <c r="C63" s="11" t="s">
        <v>220</v>
      </c>
      <c r="D63" s="45">
        <v>41525</v>
      </c>
      <c r="E63" s="1" t="s">
        <v>284</v>
      </c>
      <c r="F63" s="11">
        <v>1</v>
      </c>
      <c r="G63" s="11">
        <v>1</v>
      </c>
      <c r="H63" s="11">
        <v>55</v>
      </c>
      <c r="I63" s="1"/>
      <c r="J63" s="9">
        <f>(H63*0.016667+G63+F63*60)/10</f>
        <v>6.1916685000000005</v>
      </c>
    </row>
    <row r="64" spans="2:10" ht="15">
      <c r="B64" s="19" t="s">
        <v>337</v>
      </c>
      <c r="C64" s="11" t="s">
        <v>221</v>
      </c>
      <c r="D64" s="45">
        <v>41525</v>
      </c>
      <c r="E64" s="1" t="s">
        <v>284</v>
      </c>
      <c r="F64" s="11">
        <v>1</v>
      </c>
      <c r="G64" s="11">
        <v>15</v>
      </c>
      <c r="H64" s="11">
        <v>14</v>
      </c>
      <c r="I64" s="1"/>
      <c r="J64" s="9">
        <f>(H64*0.016667+G64+F64*60)/10</f>
        <v>7.5233338000000005</v>
      </c>
    </row>
    <row r="65" spans="2:10" ht="15">
      <c r="B65" s="16" t="s">
        <v>294</v>
      </c>
      <c r="C65" s="12" t="s">
        <v>225</v>
      </c>
      <c r="D65" s="45">
        <v>41525</v>
      </c>
      <c r="E65" s="1" t="s">
        <v>284</v>
      </c>
      <c r="F65" s="11">
        <v>1</v>
      </c>
      <c r="G65" s="11">
        <v>18</v>
      </c>
      <c r="H65" s="11">
        <v>3</v>
      </c>
      <c r="I65" s="1"/>
      <c r="J65" s="9">
        <f>(H65*0.016667+G65+F65*60)/10</f>
        <v>7.805000100000001</v>
      </c>
    </row>
    <row r="66" spans="1:10" ht="15">
      <c r="A66" t="s">
        <v>477</v>
      </c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4" t="s">
        <v>267</v>
      </c>
      <c r="C67" s="4" t="s">
        <v>220</v>
      </c>
      <c r="D67" s="15">
        <v>41371</v>
      </c>
      <c r="E67" s="1" t="s">
        <v>297</v>
      </c>
      <c r="F67" s="11">
        <v>1</v>
      </c>
      <c r="G67" s="11">
        <v>22</v>
      </c>
      <c r="H67" s="11">
        <v>2</v>
      </c>
      <c r="I67" s="1"/>
      <c r="J67" s="9">
        <f aca="true" t="shared" si="3" ref="J67:J77">(F67*60+G67+H67*0.016667)/13.109375</f>
        <v>6.25760831466031</v>
      </c>
    </row>
    <row r="68" spans="2:10" ht="15">
      <c r="B68" s="11" t="s">
        <v>332</v>
      </c>
      <c r="C68" s="11" t="s">
        <v>217</v>
      </c>
      <c r="D68" s="15">
        <v>41399</v>
      </c>
      <c r="E68" s="11" t="s">
        <v>453</v>
      </c>
      <c r="F68" s="11">
        <v>1</v>
      </c>
      <c r="G68" s="11">
        <v>25</v>
      </c>
      <c r="H68" s="11">
        <v>22</v>
      </c>
      <c r="I68" s="1"/>
      <c r="J68" s="9">
        <f t="shared" si="3"/>
        <v>6.5118797806913</v>
      </c>
    </row>
    <row r="69" spans="2:10" ht="15">
      <c r="B69" s="11" t="s">
        <v>38</v>
      </c>
      <c r="C69" s="11" t="s">
        <v>223</v>
      </c>
      <c r="D69" s="15">
        <v>41371</v>
      </c>
      <c r="E69" s="1" t="s">
        <v>297</v>
      </c>
      <c r="F69" s="11">
        <v>1</v>
      </c>
      <c r="G69" s="11">
        <v>29</v>
      </c>
      <c r="H69" s="11">
        <v>35</v>
      </c>
      <c r="I69" s="1"/>
      <c r="J69" s="9">
        <f t="shared" si="3"/>
        <v>6.833532872467223</v>
      </c>
    </row>
    <row r="70" spans="2:10" ht="15">
      <c r="B70" s="11" t="s">
        <v>146</v>
      </c>
      <c r="C70" s="12" t="s">
        <v>221</v>
      </c>
      <c r="D70" s="15">
        <v>41336</v>
      </c>
      <c r="E70" s="11" t="s">
        <v>274</v>
      </c>
      <c r="F70" s="11">
        <v>1</v>
      </c>
      <c r="G70" s="11">
        <v>31</v>
      </c>
      <c r="H70" s="11">
        <v>26</v>
      </c>
      <c r="I70" s="1"/>
      <c r="J70" s="9">
        <f t="shared" si="3"/>
        <v>6.974653025029797</v>
      </c>
    </row>
    <row r="71" spans="2:10" ht="15">
      <c r="B71" s="1" t="s">
        <v>268</v>
      </c>
      <c r="C71" s="12" t="s">
        <v>221</v>
      </c>
      <c r="D71" s="15">
        <v>41371</v>
      </c>
      <c r="E71" s="1" t="s">
        <v>297</v>
      </c>
      <c r="F71" s="11">
        <v>1</v>
      </c>
      <c r="G71" s="11">
        <v>39</v>
      </c>
      <c r="H71" s="11">
        <v>27</v>
      </c>
      <c r="I71" s="1"/>
      <c r="J71" s="9">
        <f t="shared" si="3"/>
        <v>7.586174703218116</v>
      </c>
    </row>
    <row r="72" spans="2:10" ht="15">
      <c r="B72" s="12" t="s">
        <v>271</v>
      </c>
      <c r="C72" s="12" t="s">
        <v>227</v>
      </c>
      <c r="D72" s="15">
        <v>41371</v>
      </c>
      <c r="E72" s="1" t="s">
        <v>297</v>
      </c>
      <c r="F72" s="11">
        <v>1</v>
      </c>
      <c r="G72" s="11">
        <v>45</v>
      </c>
      <c r="H72" s="11">
        <v>13</v>
      </c>
      <c r="I72" s="1"/>
      <c r="J72" s="9">
        <f t="shared" si="3"/>
        <v>8.026063103694876</v>
      </c>
    </row>
    <row r="73" spans="2:10" ht="15">
      <c r="B73" s="1" t="s">
        <v>169</v>
      </c>
      <c r="C73" s="12" t="s">
        <v>223</v>
      </c>
      <c r="D73" s="15">
        <v>41371</v>
      </c>
      <c r="E73" s="1" t="s">
        <v>297</v>
      </c>
      <c r="F73" s="11">
        <v>1</v>
      </c>
      <c r="G73" s="11">
        <v>52</v>
      </c>
      <c r="H73" s="11">
        <v>20</v>
      </c>
      <c r="I73" s="1"/>
      <c r="J73" s="9">
        <f t="shared" si="3"/>
        <v>8.56893177592372</v>
      </c>
    </row>
    <row r="74" spans="2:10" ht="15">
      <c r="B74" s="11" t="s">
        <v>334</v>
      </c>
      <c r="C74" s="12" t="s">
        <v>226</v>
      </c>
      <c r="D74" s="15">
        <v>41399</v>
      </c>
      <c r="E74" s="11" t="s">
        <v>453</v>
      </c>
      <c r="F74" s="11">
        <v>1</v>
      </c>
      <c r="G74" s="11">
        <v>53</v>
      </c>
      <c r="H74" s="11">
        <v>35</v>
      </c>
      <c r="I74" s="1"/>
      <c r="J74" s="9">
        <f t="shared" si="3"/>
        <v>8.664283766388557</v>
      </c>
    </row>
    <row r="75" spans="2:10" ht="15">
      <c r="B75" s="4" t="s">
        <v>161</v>
      </c>
      <c r="C75" s="12" t="s">
        <v>221</v>
      </c>
      <c r="D75" s="15">
        <v>41336</v>
      </c>
      <c r="E75" s="11" t="s">
        <v>274</v>
      </c>
      <c r="F75" s="11">
        <v>1</v>
      </c>
      <c r="G75" s="11">
        <v>53</v>
      </c>
      <c r="H75" s="11">
        <v>37</v>
      </c>
      <c r="I75" s="1"/>
      <c r="J75" s="9">
        <f t="shared" si="3"/>
        <v>8.66682652681764</v>
      </c>
    </row>
    <row r="76" spans="2:10" ht="15">
      <c r="B76" s="12" t="s">
        <v>449</v>
      </c>
      <c r="C76" s="12" t="s">
        <v>226</v>
      </c>
      <c r="D76" s="15">
        <v>41336</v>
      </c>
      <c r="E76" s="11" t="s">
        <v>274</v>
      </c>
      <c r="F76" s="11">
        <v>2</v>
      </c>
      <c r="G76" s="11">
        <v>2</v>
      </c>
      <c r="H76" s="11">
        <v>25</v>
      </c>
      <c r="I76" s="1"/>
      <c r="J76" s="9">
        <f t="shared" si="3"/>
        <v>9.338101549463648</v>
      </c>
    </row>
    <row r="77" spans="2:10" ht="15">
      <c r="B77" s="1" t="s">
        <v>169</v>
      </c>
      <c r="C77" s="12" t="s">
        <v>223</v>
      </c>
      <c r="D77" s="15">
        <v>41336</v>
      </c>
      <c r="E77" s="11" t="s">
        <v>274</v>
      </c>
      <c r="F77" s="11">
        <v>2</v>
      </c>
      <c r="G77" s="11">
        <v>4</v>
      </c>
      <c r="H77" s="11">
        <v>36</v>
      </c>
      <c r="I77" s="1"/>
      <c r="J77" s="9">
        <f t="shared" si="3"/>
        <v>9.504649306317045</v>
      </c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t="s">
        <v>323</v>
      </c>
      <c r="B79" s="12" t="s">
        <v>340</v>
      </c>
      <c r="C79" s="12" t="s">
        <v>220</v>
      </c>
      <c r="D79" s="15">
        <v>41385</v>
      </c>
      <c r="E79" s="12" t="s">
        <v>309</v>
      </c>
      <c r="F79" s="1">
        <v>3</v>
      </c>
      <c r="G79" s="1">
        <v>4</v>
      </c>
      <c r="H79" s="1">
        <v>28</v>
      </c>
      <c r="I79" s="1"/>
      <c r="J79" s="9">
        <f>(F79*60+G79+H79*0.016667)/26.21875</f>
        <v>7.035677749702026</v>
      </c>
    </row>
    <row r="80" spans="2:10" ht="15">
      <c r="B80" s="12" t="s">
        <v>38</v>
      </c>
      <c r="C80" s="12" t="s">
        <v>223</v>
      </c>
      <c r="D80" s="44">
        <v>41392</v>
      </c>
      <c r="E80" s="12" t="s">
        <v>301</v>
      </c>
      <c r="F80" s="1">
        <v>3</v>
      </c>
      <c r="G80" s="1">
        <v>15</v>
      </c>
      <c r="H80" s="11">
        <v>19</v>
      </c>
      <c r="I80" s="1"/>
      <c r="J80" s="9">
        <f>(F80*60+G80+H80*0.016667)/26.21875</f>
        <v>7.449503618593564</v>
      </c>
    </row>
    <row r="81" spans="2:10" ht="15">
      <c r="B81" s="12" t="s">
        <v>146</v>
      </c>
      <c r="C81" s="11" t="s">
        <v>221</v>
      </c>
      <c r="D81" s="15">
        <v>41385</v>
      </c>
      <c r="E81" s="12" t="s">
        <v>309</v>
      </c>
      <c r="F81" s="1">
        <v>3</v>
      </c>
      <c r="G81" s="11">
        <v>25</v>
      </c>
      <c r="H81" s="11">
        <v>53</v>
      </c>
      <c r="I81" s="1"/>
      <c r="J81" s="9">
        <f>(F81*60+G81+H81*0.016667)/26.21875</f>
        <v>7.852523518474374</v>
      </c>
    </row>
    <row r="82" spans="2:10" ht="15">
      <c r="B82" s="11" t="s">
        <v>327</v>
      </c>
      <c r="C82" s="1" t="s">
        <v>224</v>
      </c>
      <c r="D82" s="15">
        <v>41378</v>
      </c>
      <c r="E82" s="12" t="s">
        <v>330</v>
      </c>
      <c r="F82" s="1">
        <v>3</v>
      </c>
      <c r="G82" s="1">
        <v>44</v>
      </c>
      <c r="H82" s="11">
        <v>20</v>
      </c>
      <c r="I82" s="1"/>
      <c r="J82" s="9">
        <f>(F82*60+G82+H82*0.016667)/26.21875</f>
        <v>8.556217973778308</v>
      </c>
    </row>
    <row r="83" spans="2:10" ht="15">
      <c r="B83" s="12" t="s">
        <v>318</v>
      </c>
      <c r="C83" s="12" t="s">
        <v>221</v>
      </c>
      <c r="D83" s="44">
        <v>41392</v>
      </c>
      <c r="E83" s="12" t="s">
        <v>301</v>
      </c>
      <c r="F83" s="11">
        <v>3</v>
      </c>
      <c r="G83" s="1">
        <v>55</v>
      </c>
      <c r="H83" s="11">
        <v>56</v>
      </c>
      <c r="I83" s="1"/>
      <c r="J83" s="9">
        <f>(F83*60+G83+H83*0.016667)/26.21875</f>
        <v>8.998649897497021</v>
      </c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6" r:id="rId1"/>
  <headerFooter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